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nibne\OneDrive - Ørsted\Desktop\"/>
    </mc:Choice>
  </mc:AlternateContent>
  <xr:revisionPtr revIDLastSave="7" documentId="8_{AF583698-0FAC-46B9-980C-57E66A3B4BF8}" xr6:coauthVersionLast="41" xr6:coauthVersionMax="41" xr10:uidLastSave="{CADE3145-7355-431A-A744-C0BCCAD00729}"/>
  <bookViews>
    <workbookView xWindow="-120" yWindow="-120" windowWidth="25440" windowHeight="15390" xr2:uid="{00000000-000D-0000-FFFF-FFFF00000000}"/>
  </bookViews>
  <sheets>
    <sheet name="Final ranking" sheetId="7" r:id="rId1"/>
    <sheet name="Calculator" sheetId="2" r:id="rId2"/>
    <sheet name="Calculator AG" sheetId="6" r:id="rId3"/>
    <sheet name="Results" sheetId="5" r:id="rId4"/>
    <sheet name="Formulas" sheetId="1" r:id="rId5"/>
    <sheet name="Age grade factors" sheetId="3" r:id="rId6"/>
  </sheets>
  <definedNames>
    <definedName name="_xlnm._FilterDatabase" localSheetId="1" hidden="1">Calculator!$A$2:$B$25</definedName>
    <definedName name="_xlnm._FilterDatabase" localSheetId="0" hidden="1">'Final ranking'!$B$2:$U$17</definedName>
    <definedName name="_xlnm._FilterDatabase" localSheetId="3" hidden="1">Results!$A$1:$L$1022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592" i="5" l="1"/>
  <c r="L592" i="5"/>
  <c r="K593" i="5"/>
  <c r="L593" i="5"/>
  <c r="K594" i="5"/>
  <c r="L594" i="5"/>
  <c r="K595" i="5"/>
  <c r="L595" i="5"/>
  <c r="K596" i="5"/>
  <c r="L596" i="5"/>
  <c r="K597" i="5"/>
  <c r="L597" i="5"/>
  <c r="K598" i="5"/>
  <c r="L598" i="5"/>
  <c r="K599" i="5"/>
  <c r="L599" i="5"/>
  <c r="K600" i="5"/>
  <c r="L600" i="5"/>
  <c r="K601" i="5"/>
  <c r="L601" i="5"/>
  <c r="K602" i="5"/>
  <c r="L602" i="5"/>
  <c r="K603" i="5"/>
  <c r="L603" i="5"/>
  <c r="K604" i="5"/>
  <c r="L604" i="5"/>
  <c r="K605" i="5"/>
  <c r="L605" i="5"/>
  <c r="K606" i="5"/>
  <c r="L606" i="5"/>
  <c r="K607" i="5"/>
  <c r="L607" i="5"/>
  <c r="K608" i="5"/>
  <c r="L608" i="5"/>
  <c r="K609" i="5"/>
  <c r="L609" i="5"/>
  <c r="K610" i="5"/>
  <c r="L610" i="5"/>
  <c r="K611" i="5"/>
  <c r="L611" i="5"/>
  <c r="K612" i="5"/>
  <c r="L612" i="5"/>
  <c r="K613" i="5"/>
  <c r="L613" i="5"/>
  <c r="K614" i="5"/>
  <c r="L614" i="5"/>
  <c r="K615" i="5"/>
  <c r="L615" i="5"/>
  <c r="K616" i="5"/>
  <c r="L616" i="5"/>
  <c r="K617" i="5"/>
  <c r="L617" i="5"/>
  <c r="K618" i="5"/>
  <c r="L618" i="5"/>
  <c r="K619" i="5"/>
  <c r="L619" i="5"/>
  <c r="K620" i="5"/>
  <c r="L620" i="5"/>
  <c r="K621" i="5"/>
  <c r="L621" i="5"/>
  <c r="K622" i="5"/>
  <c r="L622" i="5"/>
  <c r="K623" i="5"/>
  <c r="L623" i="5"/>
  <c r="K624" i="5"/>
  <c r="L624" i="5"/>
  <c r="K625" i="5"/>
  <c r="L625" i="5"/>
  <c r="K626" i="5"/>
  <c r="L626" i="5"/>
  <c r="K627" i="5"/>
  <c r="L627" i="5"/>
  <c r="K628" i="5"/>
  <c r="L628" i="5"/>
  <c r="K629" i="5"/>
  <c r="L629" i="5"/>
  <c r="K630" i="5"/>
  <c r="L630" i="5"/>
  <c r="K631" i="5"/>
  <c r="L631" i="5"/>
  <c r="K632" i="5"/>
  <c r="L632" i="5"/>
  <c r="K633" i="5"/>
  <c r="L633" i="5"/>
  <c r="K634" i="5"/>
  <c r="L634" i="5"/>
  <c r="K635" i="5"/>
  <c r="L635" i="5"/>
  <c r="K636" i="5"/>
  <c r="L636" i="5"/>
  <c r="K637" i="5"/>
  <c r="L637" i="5"/>
  <c r="K638" i="5"/>
  <c r="L638" i="5"/>
  <c r="K639" i="5"/>
  <c r="L639" i="5"/>
  <c r="K640" i="5"/>
  <c r="L640" i="5"/>
  <c r="K641" i="5"/>
  <c r="L641" i="5"/>
  <c r="K642" i="5"/>
  <c r="L642" i="5"/>
  <c r="K643" i="5"/>
  <c r="L643" i="5"/>
  <c r="K644" i="5"/>
  <c r="L644" i="5"/>
  <c r="K645" i="5"/>
  <c r="L645" i="5"/>
  <c r="K646" i="5"/>
  <c r="L646" i="5"/>
  <c r="K647" i="5"/>
  <c r="L647" i="5"/>
  <c r="K648" i="5"/>
  <c r="L648" i="5"/>
  <c r="K649" i="5"/>
  <c r="L649" i="5"/>
  <c r="K650" i="5"/>
  <c r="L650" i="5"/>
  <c r="K651" i="5"/>
  <c r="L651" i="5"/>
  <c r="K652" i="5"/>
  <c r="L652" i="5"/>
  <c r="K653" i="5"/>
  <c r="L653" i="5"/>
  <c r="K654" i="5"/>
  <c r="L654" i="5"/>
  <c r="K655" i="5"/>
  <c r="L655" i="5"/>
  <c r="K656" i="5"/>
  <c r="L656" i="5"/>
  <c r="K657" i="5"/>
  <c r="L657" i="5"/>
  <c r="K658" i="5"/>
  <c r="L658" i="5"/>
  <c r="K659" i="5"/>
  <c r="L659" i="5"/>
  <c r="K660" i="5"/>
  <c r="L660" i="5"/>
  <c r="K661" i="5"/>
  <c r="L661" i="5"/>
  <c r="K662" i="5"/>
  <c r="L662" i="5"/>
  <c r="K663" i="5"/>
  <c r="L663" i="5"/>
  <c r="K664" i="5"/>
  <c r="L664" i="5"/>
  <c r="K665" i="5"/>
  <c r="L665" i="5"/>
  <c r="K666" i="5"/>
  <c r="L666" i="5"/>
  <c r="K667" i="5"/>
  <c r="L667" i="5"/>
  <c r="K668" i="5"/>
  <c r="L668" i="5"/>
  <c r="K669" i="5"/>
  <c r="L669" i="5"/>
  <c r="K670" i="5"/>
  <c r="L670" i="5"/>
  <c r="K671" i="5"/>
  <c r="L671" i="5"/>
  <c r="K672" i="5"/>
  <c r="L672" i="5"/>
  <c r="K673" i="5"/>
  <c r="L673" i="5"/>
  <c r="K674" i="5"/>
  <c r="L674" i="5"/>
  <c r="K675" i="5"/>
  <c r="L675" i="5"/>
  <c r="K676" i="5"/>
  <c r="L676" i="5"/>
  <c r="K677" i="5"/>
  <c r="L677" i="5"/>
  <c r="K678" i="5"/>
  <c r="L678" i="5"/>
  <c r="K679" i="5"/>
  <c r="L679" i="5"/>
  <c r="K680" i="5"/>
  <c r="L680" i="5"/>
  <c r="K681" i="5"/>
  <c r="L681" i="5"/>
  <c r="K682" i="5"/>
  <c r="L682" i="5"/>
  <c r="K683" i="5"/>
  <c r="L683" i="5"/>
  <c r="K684" i="5"/>
  <c r="L684" i="5"/>
  <c r="K685" i="5"/>
  <c r="L685" i="5"/>
  <c r="K686" i="5"/>
  <c r="L686" i="5"/>
  <c r="K687" i="5"/>
  <c r="L687" i="5"/>
  <c r="K688" i="5"/>
  <c r="L688" i="5"/>
  <c r="K689" i="5"/>
  <c r="L689" i="5"/>
  <c r="K690" i="5"/>
  <c r="L690" i="5"/>
  <c r="K691" i="5"/>
  <c r="L691" i="5"/>
  <c r="K692" i="5"/>
  <c r="L692" i="5"/>
  <c r="K693" i="5"/>
  <c r="L693" i="5"/>
  <c r="K694" i="5"/>
  <c r="L694" i="5"/>
  <c r="K695" i="5"/>
  <c r="L695" i="5"/>
  <c r="K696" i="5"/>
  <c r="L696" i="5"/>
  <c r="K697" i="5"/>
  <c r="L697" i="5"/>
  <c r="K698" i="5"/>
  <c r="L698" i="5"/>
  <c r="K699" i="5"/>
  <c r="L699" i="5"/>
  <c r="K700" i="5"/>
  <c r="L700" i="5"/>
  <c r="K701" i="5"/>
  <c r="L701" i="5"/>
  <c r="K702" i="5"/>
  <c r="L702" i="5"/>
  <c r="K703" i="5"/>
  <c r="L703" i="5"/>
  <c r="K704" i="5"/>
  <c r="L704" i="5"/>
  <c r="K705" i="5"/>
  <c r="L705" i="5"/>
  <c r="K706" i="5"/>
  <c r="L706" i="5"/>
  <c r="K707" i="5"/>
  <c r="L707" i="5"/>
  <c r="K708" i="5"/>
  <c r="L708" i="5"/>
  <c r="K709" i="5"/>
  <c r="L709" i="5"/>
  <c r="K710" i="5"/>
  <c r="L710" i="5"/>
  <c r="K711" i="5"/>
  <c r="L711" i="5"/>
  <c r="K712" i="5"/>
  <c r="L712" i="5"/>
  <c r="K713" i="5"/>
  <c r="L713" i="5"/>
  <c r="K714" i="5"/>
  <c r="L714" i="5"/>
  <c r="K715" i="5"/>
  <c r="L715" i="5"/>
  <c r="K716" i="5"/>
  <c r="L716" i="5"/>
  <c r="K717" i="5"/>
  <c r="L717" i="5"/>
  <c r="K718" i="5"/>
  <c r="L718" i="5"/>
  <c r="K719" i="5"/>
  <c r="L719" i="5"/>
  <c r="K720" i="5"/>
  <c r="L720" i="5"/>
  <c r="K721" i="5"/>
  <c r="L721" i="5"/>
  <c r="K722" i="5"/>
  <c r="L722" i="5"/>
  <c r="K723" i="5"/>
  <c r="L723" i="5"/>
  <c r="K724" i="5"/>
  <c r="L724" i="5"/>
  <c r="K725" i="5"/>
  <c r="L725" i="5"/>
  <c r="K726" i="5"/>
  <c r="L726" i="5"/>
  <c r="K727" i="5"/>
  <c r="L727" i="5"/>
  <c r="K728" i="5"/>
  <c r="L728" i="5"/>
  <c r="K729" i="5"/>
  <c r="L729" i="5"/>
  <c r="K730" i="5"/>
  <c r="L730" i="5"/>
  <c r="K731" i="5"/>
  <c r="L731" i="5"/>
  <c r="K732" i="5"/>
  <c r="L732" i="5"/>
  <c r="K733" i="5"/>
  <c r="L733" i="5"/>
  <c r="K734" i="5"/>
  <c r="L734" i="5"/>
  <c r="K735" i="5"/>
  <c r="L735" i="5"/>
  <c r="K736" i="5"/>
  <c r="L736" i="5"/>
  <c r="K737" i="5"/>
  <c r="L737" i="5"/>
  <c r="K738" i="5"/>
  <c r="L738" i="5"/>
  <c r="K739" i="5"/>
  <c r="L739" i="5"/>
  <c r="K740" i="5"/>
  <c r="L740" i="5"/>
  <c r="K741" i="5"/>
  <c r="L741" i="5"/>
  <c r="K742" i="5"/>
  <c r="L742" i="5"/>
  <c r="K743" i="5"/>
  <c r="L743" i="5"/>
  <c r="K744" i="5"/>
  <c r="L744" i="5"/>
  <c r="K745" i="5"/>
  <c r="L745" i="5"/>
  <c r="K746" i="5"/>
  <c r="L746" i="5"/>
  <c r="K747" i="5"/>
  <c r="L747" i="5"/>
  <c r="K748" i="5"/>
  <c r="L748" i="5"/>
  <c r="K749" i="5"/>
  <c r="L749" i="5"/>
  <c r="K750" i="5"/>
  <c r="L750" i="5"/>
  <c r="K751" i="5"/>
  <c r="L751" i="5"/>
  <c r="K752" i="5"/>
  <c r="L752" i="5"/>
  <c r="K753" i="5"/>
  <c r="L753" i="5"/>
  <c r="K754" i="5"/>
  <c r="L754" i="5"/>
  <c r="K755" i="5"/>
  <c r="L755" i="5"/>
  <c r="K756" i="5"/>
  <c r="L756" i="5"/>
  <c r="K757" i="5"/>
  <c r="L757" i="5"/>
  <c r="K758" i="5"/>
  <c r="L758" i="5"/>
  <c r="K759" i="5"/>
  <c r="L759" i="5"/>
  <c r="K760" i="5"/>
  <c r="L760" i="5"/>
  <c r="K761" i="5"/>
  <c r="L761" i="5"/>
  <c r="K762" i="5"/>
  <c r="L762" i="5"/>
  <c r="K763" i="5"/>
  <c r="L763" i="5"/>
  <c r="K764" i="5"/>
  <c r="L764" i="5"/>
  <c r="K765" i="5"/>
  <c r="L765" i="5"/>
  <c r="K766" i="5"/>
  <c r="L766" i="5"/>
  <c r="K767" i="5"/>
  <c r="L767" i="5"/>
  <c r="K768" i="5"/>
  <c r="L768" i="5"/>
  <c r="K769" i="5"/>
  <c r="L769" i="5"/>
  <c r="K770" i="5"/>
  <c r="L770" i="5"/>
  <c r="K771" i="5"/>
  <c r="L771" i="5"/>
  <c r="K772" i="5"/>
  <c r="L772" i="5"/>
  <c r="K773" i="5"/>
  <c r="L773" i="5"/>
  <c r="K774" i="5"/>
  <c r="L774" i="5"/>
  <c r="K775" i="5"/>
  <c r="L775" i="5"/>
  <c r="K776" i="5"/>
  <c r="L776" i="5"/>
  <c r="K777" i="5"/>
  <c r="L777" i="5"/>
  <c r="K778" i="5"/>
  <c r="L778" i="5"/>
  <c r="K779" i="5"/>
  <c r="L779" i="5"/>
  <c r="K780" i="5"/>
  <c r="L780" i="5"/>
  <c r="K781" i="5"/>
  <c r="L781" i="5"/>
  <c r="K782" i="5"/>
  <c r="L782" i="5"/>
  <c r="K783" i="5"/>
  <c r="L783" i="5"/>
  <c r="K784" i="5"/>
  <c r="L784" i="5"/>
  <c r="K785" i="5"/>
  <c r="L785" i="5"/>
  <c r="K786" i="5"/>
  <c r="L786" i="5"/>
  <c r="K787" i="5"/>
  <c r="L787" i="5"/>
  <c r="K788" i="5"/>
  <c r="L788" i="5"/>
  <c r="K789" i="5"/>
  <c r="L789" i="5"/>
  <c r="K790" i="5"/>
  <c r="L790" i="5"/>
  <c r="K791" i="5"/>
  <c r="L791" i="5"/>
  <c r="K792" i="5"/>
  <c r="L792" i="5"/>
  <c r="K793" i="5"/>
  <c r="L793" i="5"/>
  <c r="K794" i="5"/>
  <c r="L794" i="5"/>
  <c r="K795" i="5"/>
  <c r="L795" i="5"/>
  <c r="K796" i="5"/>
  <c r="L796" i="5"/>
  <c r="K797" i="5"/>
  <c r="L797" i="5"/>
  <c r="K798" i="5"/>
  <c r="L798" i="5"/>
  <c r="K799" i="5"/>
  <c r="L799" i="5"/>
  <c r="K800" i="5"/>
  <c r="L800" i="5"/>
  <c r="K801" i="5"/>
  <c r="L801" i="5"/>
  <c r="K802" i="5"/>
  <c r="L802" i="5"/>
  <c r="K803" i="5"/>
  <c r="L803" i="5"/>
  <c r="K804" i="5"/>
  <c r="L804" i="5"/>
  <c r="K805" i="5"/>
  <c r="L805" i="5"/>
  <c r="K806" i="5"/>
  <c r="L806" i="5"/>
  <c r="K807" i="5"/>
  <c r="L807" i="5"/>
  <c r="K808" i="5"/>
  <c r="L808" i="5"/>
  <c r="K809" i="5"/>
  <c r="L809" i="5"/>
  <c r="K810" i="5"/>
  <c r="L810" i="5"/>
  <c r="K811" i="5"/>
  <c r="L811" i="5"/>
  <c r="K812" i="5"/>
  <c r="L812" i="5"/>
  <c r="K813" i="5"/>
  <c r="L813" i="5"/>
  <c r="K814" i="5"/>
  <c r="L814" i="5"/>
  <c r="K815" i="5"/>
  <c r="L815" i="5"/>
  <c r="K816" i="5"/>
  <c r="L816" i="5"/>
  <c r="K817" i="5"/>
  <c r="L817" i="5"/>
  <c r="K818" i="5"/>
  <c r="L818" i="5"/>
  <c r="K819" i="5"/>
  <c r="L819" i="5"/>
  <c r="K820" i="5"/>
  <c r="L820" i="5"/>
  <c r="K821" i="5"/>
  <c r="L821" i="5"/>
  <c r="K822" i="5"/>
  <c r="L822" i="5"/>
  <c r="K823" i="5"/>
  <c r="L823" i="5"/>
  <c r="K824" i="5"/>
  <c r="L824" i="5"/>
  <c r="K825" i="5"/>
  <c r="L825" i="5"/>
  <c r="K826" i="5"/>
  <c r="L826" i="5"/>
  <c r="K827" i="5"/>
  <c r="L827" i="5"/>
  <c r="K828" i="5"/>
  <c r="L828" i="5"/>
  <c r="K829" i="5"/>
  <c r="L829" i="5"/>
  <c r="K830" i="5"/>
  <c r="L830" i="5"/>
  <c r="K831" i="5"/>
  <c r="L831" i="5"/>
  <c r="K832" i="5"/>
  <c r="L832" i="5"/>
  <c r="K833" i="5"/>
  <c r="L833" i="5"/>
  <c r="K834" i="5"/>
  <c r="L834" i="5"/>
  <c r="K835" i="5"/>
  <c r="L835" i="5"/>
  <c r="K836" i="5"/>
  <c r="L836" i="5"/>
  <c r="K837" i="5"/>
  <c r="L837" i="5"/>
  <c r="K838" i="5"/>
  <c r="L838" i="5"/>
  <c r="K839" i="5"/>
  <c r="L839" i="5"/>
  <c r="K840" i="5"/>
  <c r="L840" i="5"/>
  <c r="K841" i="5"/>
  <c r="L841" i="5"/>
  <c r="K842" i="5"/>
  <c r="L842" i="5"/>
  <c r="K843" i="5"/>
  <c r="L843" i="5"/>
  <c r="K844" i="5"/>
  <c r="L844" i="5"/>
  <c r="K845" i="5"/>
  <c r="L845" i="5"/>
  <c r="K846" i="5"/>
  <c r="L846" i="5"/>
  <c r="K847" i="5"/>
  <c r="L847" i="5"/>
  <c r="K848" i="5"/>
  <c r="L848" i="5"/>
  <c r="K849" i="5"/>
  <c r="L849" i="5"/>
  <c r="K850" i="5"/>
  <c r="L850" i="5"/>
  <c r="K851" i="5"/>
  <c r="L851" i="5"/>
  <c r="K852" i="5"/>
  <c r="L852" i="5"/>
  <c r="K853" i="5"/>
  <c r="L853" i="5"/>
  <c r="K854" i="5"/>
  <c r="L854" i="5"/>
  <c r="K855" i="5"/>
  <c r="L855" i="5"/>
  <c r="K856" i="5"/>
  <c r="L856" i="5"/>
  <c r="K857" i="5"/>
  <c r="L857" i="5"/>
  <c r="K858" i="5"/>
  <c r="L858" i="5"/>
  <c r="K859" i="5"/>
  <c r="L859" i="5"/>
  <c r="K860" i="5"/>
  <c r="L860" i="5"/>
  <c r="K861" i="5"/>
  <c r="L861" i="5"/>
  <c r="K862" i="5"/>
  <c r="L862" i="5"/>
  <c r="K863" i="5"/>
  <c r="L863" i="5"/>
  <c r="K864" i="5"/>
  <c r="L864" i="5"/>
  <c r="K865" i="5"/>
  <c r="L865" i="5"/>
  <c r="K866" i="5"/>
  <c r="L866" i="5"/>
  <c r="K867" i="5"/>
  <c r="L867" i="5"/>
  <c r="K868" i="5"/>
  <c r="L868" i="5"/>
  <c r="K869" i="5"/>
  <c r="L869" i="5"/>
  <c r="K870" i="5"/>
  <c r="L870" i="5"/>
  <c r="K871" i="5"/>
  <c r="L871" i="5"/>
  <c r="K872" i="5"/>
  <c r="L872" i="5"/>
  <c r="K873" i="5"/>
  <c r="L873" i="5"/>
  <c r="K874" i="5"/>
  <c r="L874" i="5"/>
  <c r="K875" i="5"/>
  <c r="L875" i="5"/>
  <c r="K876" i="5"/>
  <c r="L876" i="5"/>
  <c r="K877" i="5"/>
  <c r="L877" i="5"/>
  <c r="K878" i="5"/>
  <c r="L878" i="5"/>
  <c r="K879" i="5"/>
  <c r="L879" i="5"/>
  <c r="K880" i="5"/>
  <c r="L880" i="5"/>
  <c r="K881" i="5"/>
  <c r="L881" i="5"/>
  <c r="K882" i="5"/>
  <c r="L882" i="5"/>
  <c r="K883" i="5"/>
  <c r="L883" i="5"/>
  <c r="K884" i="5"/>
  <c r="L884" i="5"/>
  <c r="K885" i="5"/>
  <c r="L885" i="5"/>
  <c r="K886" i="5"/>
  <c r="L886" i="5"/>
  <c r="K887" i="5"/>
  <c r="L887" i="5"/>
  <c r="K888" i="5"/>
  <c r="L888" i="5"/>
  <c r="K889" i="5"/>
  <c r="L889" i="5"/>
  <c r="K890" i="5"/>
  <c r="L890" i="5"/>
  <c r="K891" i="5"/>
  <c r="L891" i="5"/>
  <c r="K892" i="5"/>
  <c r="L892" i="5"/>
  <c r="K893" i="5"/>
  <c r="L893" i="5"/>
  <c r="K894" i="5"/>
  <c r="L894" i="5"/>
  <c r="K895" i="5"/>
  <c r="L895" i="5"/>
  <c r="K896" i="5"/>
  <c r="L896" i="5"/>
  <c r="K897" i="5"/>
  <c r="L897" i="5"/>
  <c r="K898" i="5"/>
  <c r="L898" i="5"/>
  <c r="K899" i="5"/>
  <c r="L899" i="5"/>
  <c r="K900" i="5"/>
  <c r="L900" i="5"/>
  <c r="K901" i="5"/>
  <c r="L901" i="5"/>
  <c r="K902" i="5"/>
  <c r="L902" i="5"/>
  <c r="K903" i="5"/>
  <c r="L903" i="5"/>
  <c r="K904" i="5"/>
  <c r="L904" i="5"/>
  <c r="K905" i="5"/>
  <c r="L905" i="5"/>
  <c r="K906" i="5"/>
  <c r="L906" i="5"/>
  <c r="K907" i="5"/>
  <c r="L907" i="5"/>
  <c r="K908" i="5"/>
  <c r="L908" i="5"/>
  <c r="K909" i="5"/>
  <c r="L909" i="5"/>
  <c r="K910" i="5"/>
  <c r="L910" i="5"/>
  <c r="K911" i="5"/>
  <c r="L911" i="5"/>
  <c r="K912" i="5"/>
  <c r="L912" i="5"/>
  <c r="K913" i="5"/>
  <c r="L913" i="5"/>
  <c r="K914" i="5"/>
  <c r="L914" i="5"/>
  <c r="K915" i="5"/>
  <c r="L915" i="5"/>
  <c r="K916" i="5"/>
  <c r="L916" i="5"/>
  <c r="K917" i="5"/>
  <c r="L917" i="5"/>
  <c r="K918" i="5"/>
  <c r="L918" i="5"/>
  <c r="K919" i="5"/>
  <c r="L919" i="5"/>
  <c r="K920" i="5"/>
  <c r="L920" i="5"/>
  <c r="K921" i="5"/>
  <c r="L921" i="5"/>
  <c r="K922" i="5"/>
  <c r="L922" i="5"/>
  <c r="K923" i="5"/>
  <c r="L923" i="5"/>
  <c r="K924" i="5"/>
  <c r="L924" i="5"/>
  <c r="K925" i="5"/>
  <c r="L925" i="5"/>
  <c r="K926" i="5"/>
  <c r="L926" i="5"/>
  <c r="K927" i="5"/>
  <c r="L927" i="5"/>
  <c r="K928" i="5"/>
  <c r="L928" i="5"/>
  <c r="K929" i="5"/>
  <c r="L929" i="5"/>
  <c r="K930" i="5"/>
  <c r="L930" i="5"/>
  <c r="K931" i="5"/>
  <c r="L931" i="5"/>
  <c r="K932" i="5"/>
  <c r="L932" i="5"/>
  <c r="K933" i="5"/>
  <c r="L933" i="5"/>
  <c r="K934" i="5"/>
  <c r="L934" i="5"/>
  <c r="K935" i="5"/>
  <c r="L935" i="5"/>
  <c r="K936" i="5"/>
  <c r="L936" i="5"/>
  <c r="K937" i="5"/>
  <c r="L937" i="5"/>
  <c r="K938" i="5"/>
  <c r="L938" i="5"/>
  <c r="K939" i="5"/>
  <c r="L939" i="5"/>
  <c r="K940" i="5"/>
  <c r="L940" i="5"/>
  <c r="K941" i="5"/>
  <c r="L941" i="5"/>
  <c r="K942" i="5"/>
  <c r="L942" i="5"/>
  <c r="K943" i="5"/>
  <c r="L943" i="5"/>
  <c r="K944" i="5"/>
  <c r="L944" i="5"/>
  <c r="K945" i="5"/>
  <c r="L945" i="5"/>
  <c r="K946" i="5"/>
  <c r="L946" i="5"/>
  <c r="K947" i="5"/>
  <c r="L947" i="5"/>
  <c r="K948" i="5"/>
  <c r="L948" i="5"/>
  <c r="K949" i="5"/>
  <c r="L949" i="5"/>
  <c r="K950" i="5"/>
  <c r="L950" i="5"/>
  <c r="K951" i="5"/>
  <c r="L951" i="5"/>
  <c r="K952" i="5"/>
  <c r="L952" i="5"/>
  <c r="K953" i="5"/>
  <c r="L953" i="5"/>
  <c r="K954" i="5"/>
  <c r="L954" i="5"/>
  <c r="K955" i="5"/>
  <c r="L955" i="5"/>
  <c r="K956" i="5"/>
  <c r="L956" i="5"/>
  <c r="K957" i="5"/>
  <c r="L957" i="5"/>
  <c r="K958" i="5"/>
  <c r="L958" i="5"/>
  <c r="K959" i="5"/>
  <c r="L959" i="5"/>
  <c r="K960" i="5"/>
  <c r="L960" i="5"/>
  <c r="K961" i="5"/>
  <c r="L961" i="5"/>
  <c r="K962" i="5"/>
  <c r="L962" i="5"/>
  <c r="K963" i="5"/>
  <c r="L963" i="5"/>
  <c r="K964" i="5"/>
  <c r="L964" i="5"/>
  <c r="K965" i="5"/>
  <c r="L965" i="5"/>
  <c r="K966" i="5"/>
  <c r="L966" i="5"/>
  <c r="K967" i="5"/>
  <c r="L967" i="5"/>
  <c r="K968" i="5"/>
  <c r="L968" i="5"/>
  <c r="K969" i="5"/>
  <c r="L969" i="5"/>
  <c r="K970" i="5"/>
  <c r="L970" i="5"/>
  <c r="K971" i="5"/>
  <c r="L971" i="5"/>
  <c r="K972" i="5"/>
  <c r="L972" i="5"/>
  <c r="K973" i="5"/>
  <c r="L973" i="5"/>
  <c r="K974" i="5"/>
  <c r="L974" i="5"/>
  <c r="K975" i="5"/>
  <c r="L975" i="5"/>
  <c r="K976" i="5"/>
  <c r="L976" i="5"/>
  <c r="K977" i="5"/>
  <c r="L977" i="5"/>
  <c r="K978" i="5"/>
  <c r="L978" i="5"/>
  <c r="K979" i="5"/>
  <c r="L979" i="5"/>
  <c r="K980" i="5"/>
  <c r="L980" i="5"/>
  <c r="K981" i="5"/>
  <c r="L981" i="5"/>
  <c r="K982" i="5"/>
  <c r="L982" i="5"/>
  <c r="K983" i="5"/>
  <c r="L983" i="5"/>
  <c r="K984" i="5"/>
  <c r="L984" i="5"/>
  <c r="K985" i="5"/>
  <c r="L985" i="5"/>
  <c r="K986" i="5"/>
  <c r="L986" i="5"/>
  <c r="K987" i="5"/>
  <c r="L987" i="5"/>
  <c r="K988" i="5"/>
  <c r="L988" i="5"/>
  <c r="K989" i="5"/>
  <c r="L989" i="5"/>
  <c r="K990" i="5"/>
  <c r="L990" i="5"/>
  <c r="K991" i="5"/>
  <c r="L991" i="5"/>
  <c r="K992" i="5"/>
  <c r="L992" i="5"/>
  <c r="K993" i="5"/>
  <c r="L993" i="5"/>
  <c r="K994" i="5"/>
  <c r="L994" i="5"/>
  <c r="K995" i="5"/>
  <c r="L995" i="5"/>
  <c r="K996" i="5"/>
  <c r="L996" i="5"/>
  <c r="K997" i="5"/>
  <c r="L997" i="5"/>
  <c r="K998" i="5"/>
  <c r="L998" i="5"/>
  <c r="K999" i="5"/>
  <c r="L999" i="5"/>
  <c r="K1000" i="5"/>
  <c r="L1000" i="5"/>
  <c r="K3" i="5"/>
  <c r="L3" i="5"/>
  <c r="K4" i="5"/>
  <c r="L4" i="5"/>
  <c r="K5" i="5"/>
  <c r="L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52" i="5"/>
  <c r="L52" i="5"/>
  <c r="K53" i="5"/>
  <c r="L53" i="5"/>
  <c r="K54" i="5"/>
  <c r="L54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5" i="5"/>
  <c r="L75" i="5"/>
  <c r="K76" i="5"/>
  <c r="L76" i="5"/>
  <c r="K77" i="5"/>
  <c r="L77" i="5"/>
  <c r="K78" i="5"/>
  <c r="L78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3" i="5"/>
  <c r="L93" i="5"/>
  <c r="K94" i="5"/>
  <c r="L94" i="5"/>
  <c r="K95" i="5"/>
  <c r="L95" i="5"/>
  <c r="K96" i="5"/>
  <c r="L96" i="5"/>
  <c r="K97" i="5"/>
  <c r="L97" i="5"/>
  <c r="K98" i="5"/>
  <c r="L98" i="5"/>
  <c r="K99" i="5"/>
  <c r="L99" i="5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118" i="5"/>
  <c r="L118" i="5"/>
  <c r="K119" i="5"/>
  <c r="L119" i="5"/>
  <c r="K120" i="5"/>
  <c r="L120" i="5"/>
  <c r="K121" i="5"/>
  <c r="L121" i="5"/>
  <c r="K122" i="5"/>
  <c r="L122" i="5"/>
  <c r="K123" i="5"/>
  <c r="L123" i="5"/>
  <c r="K124" i="5"/>
  <c r="L124" i="5"/>
  <c r="K125" i="5"/>
  <c r="L125" i="5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K136" i="5"/>
  <c r="L136" i="5"/>
  <c r="K137" i="5"/>
  <c r="L137" i="5"/>
  <c r="K138" i="5"/>
  <c r="L138" i="5"/>
  <c r="K139" i="5"/>
  <c r="L139" i="5"/>
  <c r="K140" i="5"/>
  <c r="L140" i="5"/>
  <c r="K141" i="5"/>
  <c r="L141" i="5"/>
  <c r="K142" i="5"/>
  <c r="L142" i="5"/>
  <c r="K143" i="5"/>
  <c r="L143" i="5"/>
  <c r="K144" i="5"/>
  <c r="L144" i="5"/>
  <c r="K145" i="5"/>
  <c r="L145" i="5"/>
  <c r="K146" i="5"/>
  <c r="L146" i="5"/>
  <c r="K147" i="5"/>
  <c r="L147" i="5"/>
  <c r="K148" i="5"/>
  <c r="L148" i="5"/>
  <c r="K149" i="5"/>
  <c r="L149" i="5"/>
  <c r="K150" i="5"/>
  <c r="L150" i="5"/>
  <c r="K151" i="5"/>
  <c r="L151" i="5"/>
  <c r="K152" i="5"/>
  <c r="L152" i="5"/>
  <c r="K153" i="5"/>
  <c r="L153" i="5"/>
  <c r="K154" i="5"/>
  <c r="L154" i="5"/>
  <c r="K155" i="5"/>
  <c r="L155" i="5"/>
  <c r="K156" i="5"/>
  <c r="L156" i="5"/>
  <c r="K157" i="5"/>
  <c r="L157" i="5"/>
  <c r="K158" i="5"/>
  <c r="L158" i="5"/>
  <c r="K159" i="5"/>
  <c r="L159" i="5"/>
  <c r="K160" i="5"/>
  <c r="L160" i="5"/>
  <c r="K161" i="5"/>
  <c r="L161" i="5"/>
  <c r="K162" i="5"/>
  <c r="L162" i="5"/>
  <c r="K163" i="5"/>
  <c r="L163" i="5"/>
  <c r="K164" i="5"/>
  <c r="L164" i="5"/>
  <c r="K165" i="5"/>
  <c r="L165" i="5"/>
  <c r="K166" i="5"/>
  <c r="L166" i="5"/>
  <c r="K167" i="5"/>
  <c r="L167" i="5"/>
  <c r="K168" i="5"/>
  <c r="L168" i="5"/>
  <c r="K169" i="5"/>
  <c r="L169" i="5"/>
  <c r="K170" i="5"/>
  <c r="L170" i="5"/>
  <c r="K171" i="5"/>
  <c r="L171" i="5"/>
  <c r="K172" i="5"/>
  <c r="L172" i="5"/>
  <c r="K173" i="5"/>
  <c r="L173" i="5"/>
  <c r="K174" i="5"/>
  <c r="L174" i="5"/>
  <c r="K175" i="5"/>
  <c r="L175" i="5"/>
  <c r="K176" i="5"/>
  <c r="L176" i="5"/>
  <c r="K177" i="5"/>
  <c r="L177" i="5"/>
  <c r="K178" i="5"/>
  <c r="L178" i="5"/>
  <c r="K179" i="5"/>
  <c r="L179" i="5"/>
  <c r="K180" i="5"/>
  <c r="L180" i="5"/>
  <c r="K181" i="5"/>
  <c r="L181" i="5"/>
  <c r="K182" i="5"/>
  <c r="L182" i="5"/>
  <c r="K183" i="5"/>
  <c r="L183" i="5"/>
  <c r="K184" i="5"/>
  <c r="L184" i="5"/>
  <c r="K185" i="5"/>
  <c r="L185" i="5"/>
  <c r="K186" i="5"/>
  <c r="L186" i="5"/>
  <c r="K187" i="5"/>
  <c r="L187" i="5"/>
  <c r="K188" i="5"/>
  <c r="L188" i="5"/>
  <c r="K189" i="5"/>
  <c r="L189" i="5"/>
  <c r="K190" i="5"/>
  <c r="L190" i="5"/>
  <c r="K191" i="5"/>
  <c r="L191" i="5"/>
  <c r="K192" i="5"/>
  <c r="L192" i="5"/>
  <c r="K193" i="5"/>
  <c r="L193" i="5"/>
  <c r="K194" i="5"/>
  <c r="L194" i="5"/>
  <c r="K195" i="5"/>
  <c r="L195" i="5"/>
  <c r="K196" i="5"/>
  <c r="L196" i="5"/>
  <c r="K197" i="5"/>
  <c r="L197" i="5"/>
  <c r="K198" i="5"/>
  <c r="L198" i="5"/>
  <c r="K199" i="5"/>
  <c r="L199" i="5"/>
  <c r="K200" i="5"/>
  <c r="L200" i="5"/>
  <c r="K201" i="5"/>
  <c r="L201" i="5"/>
  <c r="K202" i="5"/>
  <c r="L202" i="5"/>
  <c r="K203" i="5"/>
  <c r="L203" i="5"/>
  <c r="K204" i="5"/>
  <c r="L204" i="5"/>
  <c r="K205" i="5"/>
  <c r="L205" i="5"/>
  <c r="K206" i="5"/>
  <c r="L206" i="5"/>
  <c r="K207" i="5"/>
  <c r="L207" i="5"/>
  <c r="K208" i="5"/>
  <c r="L208" i="5"/>
  <c r="K209" i="5"/>
  <c r="L209" i="5"/>
  <c r="K210" i="5"/>
  <c r="L210" i="5"/>
  <c r="K211" i="5"/>
  <c r="L211" i="5"/>
  <c r="K212" i="5"/>
  <c r="L212" i="5"/>
  <c r="K213" i="5"/>
  <c r="L213" i="5"/>
  <c r="K214" i="5"/>
  <c r="L214" i="5"/>
  <c r="K215" i="5"/>
  <c r="L215" i="5"/>
  <c r="K216" i="5"/>
  <c r="L216" i="5"/>
  <c r="K217" i="5"/>
  <c r="L217" i="5"/>
  <c r="K218" i="5"/>
  <c r="L218" i="5"/>
  <c r="K219" i="5"/>
  <c r="L219" i="5"/>
  <c r="K220" i="5"/>
  <c r="L220" i="5"/>
  <c r="K221" i="5"/>
  <c r="L221" i="5"/>
  <c r="K222" i="5"/>
  <c r="L222" i="5"/>
  <c r="K223" i="5"/>
  <c r="L223" i="5"/>
  <c r="K224" i="5"/>
  <c r="L224" i="5"/>
  <c r="K225" i="5"/>
  <c r="L225" i="5"/>
  <c r="K226" i="5"/>
  <c r="L226" i="5"/>
  <c r="K227" i="5"/>
  <c r="L227" i="5"/>
  <c r="K228" i="5"/>
  <c r="L228" i="5"/>
  <c r="K229" i="5"/>
  <c r="L229" i="5"/>
  <c r="K230" i="5"/>
  <c r="L230" i="5"/>
  <c r="K231" i="5"/>
  <c r="L231" i="5"/>
  <c r="K232" i="5"/>
  <c r="L232" i="5"/>
  <c r="K233" i="5"/>
  <c r="L233" i="5"/>
  <c r="K234" i="5"/>
  <c r="L234" i="5"/>
  <c r="K235" i="5"/>
  <c r="L235" i="5"/>
  <c r="K236" i="5"/>
  <c r="L236" i="5"/>
  <c r="K237" i="5"/>
  <c r="L237" i="5"/>
  <c r="K238" i="5"/>
  <c r="L238" i="5"/>
  <c r="K239" i="5"/>
  <c r="L239" i="5"/>
  <c r="K240" i="5"/>
  <c r="L240" i="5"/>
  <c r="K241" i="5"/>
  <c r="L241" i="5"/>
  <c r="K242" i="5"/>
  <c r="L242" i="5"/>
  <c r="K243" i="5"/>
  <c r="L243" i="5"/>
  <c r="K244" i="5"/>
  <c r="L244" i="5"/>
  <c r="K245" i="5"/>
  <c r="L245" i="5"/>
  <c r="K246" i="5"/>
  <c r="L246" i="5"/>
  <c r="K247" i="5"/>
  <c r="L247" i="5"/>
  <c r="K248" i="5"/>
  <c r="L248" i="5"/>
  <c r="K249" i="5"/>
  <c r="L249" i="5"/>
  <c r="K250" i="5"/>
  <c r="L250" i="5"/>
  <c r="K251" i="5"/>
  <c r="L251" i="5"/>
  <c r="K252" i="5"/>
  <c r="L252" i="5"/>
  <c r="K253" i="5"/>
  <c r="L253" i="5"/>
  <c r="K254" i="5"/>
  <c r="L254" i="5"/>
  <c r="K255" i="5"/>
  <c r="L255" i="5"/>
  <c r="K256" i="5"/>
  <c r="L256" i="5"/>
  <c r="K257" i="5"/>
  <c r="L257" i="5"/>
  <c r="K258" i="5"/>
  <c r="L258" i="5"/>
  <c r="K259" i="5"/>
  <c r="L259" i="5"/>
  <c r="K260" i="5"/>
  <c r="L260" i="5"/>
  <c r="K261" i="5"/>
  <c r="L261" i="5"/>
  <c r="K262" i="5"/>
  <c r="L262" i="5"/>
  <c r="K263" i="5"/>
  <c r="L263" i="5"/>
  <c r="K264" i="5"/>
  <c r="L264" i="5"/>
  <c r="K265" i="5"/>
  <c r="L265" i="5"/>
  <c r="K266" i="5"/>
  <c r="L266" i="5"/>
  <c r="K267" i="5"/>
  <c r="L267" i="5"/>
  <c r="K268" i="5"/>
  <c r="L268" i="5"/>
  <c r="K269" i="5"/>
  <c r="L269" i="5"/>
  <c r="K270" i="5"/>
  <c r="L270" i="5"/>
  <c r="K271" i="5"/>
  <c r="L271" i="5"/>
  <c r="K272" i="5"/>
  <c r="L272" i="5"/>
  <c r="K273" i="5"/>
  <c r="L273" i="5"/>
  <c r="K274" i="5"/>
  <c r="L274" i="5"/>
  <c r="K275" i="5"/>
  <c r="L275" i="5"/>
  <c r="K276" i="5"/>
  <c r="L276" i="5"/>
  <c r="K277" i="5"/>
  <c r="L277" i="5"/>
  <c r="K278" i="5"/>
  <c r="L278" i="5"/>
  <c r="K279" i="5"/>
  <c r="L279" i="5"/>
  <c r="K280" i="5"/>
  <c r="L280" i="5"/>
  <c r="K281" i="5"/>
  <c r="L281" i="5"/>
  <c r="K282" i="5"/>
  <c r="L282" i="5"/>
  <c r="K283" i="5"/>
  <c r="L283" i="5"/>
  <c r="K284" i="5"/>
  <c r="L284" i="5"/>
  <c r="K285" i="5"/>
  <c r="L285" i="5"/>
  <c r="K286" i="5"/>
  <c r="L286" i="5"/>
  <c r="K287" i="5"/>
  <c r="L287" i="5"/>
  <c r="K288" i="5"/>
  <c r="L288" i="5"/>
  <c r="K289" i="5"/>
  <c r="L289" i="5"/>
  <c r="K290" i="5"/>
  <c r="L290" i="5"/>
  <c r="K291" i="5"/>
  <c r="L291" i="5"/>
  <c r="K292" i="5"/>
  <c r="L292" i="5"/>
  <c r="K293" i="5"/>
  <c r="L293" i="5"/>
  <c r="K294" i="5"/>
  <c r="L294" i="5"/>
  <c r="K295" i="5"/>
  <c r="L295" i="5"/>
  <c r="K296" i="5"/>
  <c r="L296" i="5"/>
  <c r="K297" i="5"/>
  <c r="L297" i="5"/>
  <c r="K298" i="5"/>
  <c r="L298" i="5"/>
  <c r="K299" i="5"/>
  <c r="L299" i="5"/>
  <c r="K300" i="5"/>
  <c r="L300" i="5"/>
  <c r="K301" i="5"/>
  <c r="L301" i="5"/>
  <c r="K302" i="5"/>
  <c r="L302" i="5"/>
  <c r="K303" i="5"/>
  <c r="L303" i="5"/>
  <c r="K304" i="5"/>
  <c r="L304" i="5"/>
  <c r="K305" i="5"/>
  <c r="L305" i="5"/>
  <c r="K306" i="5"/>
  <c r="L306" i="5"/>
  <c r="K307" i="5"/>
  <c r="L307" i="5"/>
  <c r="K308" i="5"/>
  <c r="L308" i="5"/>
  <c r="K309" i="5"/>
  <c r="L309" i="5"/>
  <c r="K310" i="5"/>
  <c r="L310" i="5"/>
  <c r="K311" i="5"/>
  <c r="L311" i="5"/>
  <c r="K312" i="5"/>
  <c r="L312" i="5"/>
  <c r="K313" i="5"/>
  <c r="L313" i="5"/>
  <c r="K314" i="5"/>
  <c r="L314" i="5"/>
  <c r="K315" i="5"/>
  <c r="L315" i="5"/>
  <c r="K316" i="5"/>
  <c r="L316" i="5"/>
  <c r="K317" i="5"/>
  <c r="L317" i="5"/>
  <c r="K318" i="5"/>
  <c r="L318" i="5"/>
  <c r="K319" i="5"/>
  <c r="L319" i="5"/>
  <c r="K320" i="5"/>
  <c r="L320" i="5"/>
  <c r="K321" i="5"/>
  <c r="L321" i="5"/>
  <c r="K322" i="5"/>
  <c r="L322" i="5"/>
  <c r="K323" i="5"/>
  <c r="L323" i="5"/>
  <c r="K324" i="5"/>
  <c r="L324" i="5"/>
  <c r="K325" i="5"/>
  <c r="L325" i="5"/>
  <c r="K326" i="5"/>
  <c r="L326" i="5"/>
  <c r="K327" i="5"/>
  <c r="L327" i="5"/>
  <c r="K328" i="5"/>
  <c r="L328" i="5"/>
  <c r="K329" i="5"/>
  <c r="L329" i="5"/>
  <c r="K330" i="5"/>
  <c r="L330" i="5"/>
  <c r="K331" i="5"/>
  <c r="L331" i="5"/>
  <c r="K332" i="5"/>
  <c r="L332" i="5"/>
  <c r="K333" i="5"/>
  <c r="L333" i="5"/>
  <c r="K334" i="5"/>
  <c r="L334" i="5"/>
  <c r="K335" i="5"/>
  <c r="L335" i="5"/>
  <c r="K336" i="5"/>
  <c r="L336" i="5"/>
  <c r="K337" i="5"/>
  <c r="L337" i="5"/>
  <c r="K338" i="5"/>
  <c r="L338" i="5"/>
  <c r="K339" i="5"/>
  <c r="L339" i="5"/>
  <c r="K340" i="5"/>
  <c r="L340" i="5"/>
  <c r="K341" i="5"/>
  <c r="L341" i="5"/>
  <c r="K342" i="5"/>
  <c r="L342" i="5"/>
  <c r="K343" i="5"/>
  <c r="L343" i="5"/>
  <c r="K344" i="5"/>
  <c r="L344" i="5"/>
  <c r="K345" i="5"/>
  <c r="L345" i="5"/>
  <c r="K346" i="5"/>
  <c r="L346" i="5"/>
  <c r="K347" i="5"/>
  <c r="L347" i="5"/>
  <c r="K348" i="5"/>
  <c r="L348" i="5"/>
  <c r="K349" i="5"/>
  <c r="L349" i="5"/>
  <c r="K350" i="5"/>
  <c r="L350" i="5"/>
  <c r="K351" i="5"/>
  <c r="L351" i="5"/>
  <c r="K352" i="5"/>
  <c r="L352" i="5"/>
  <c r="K353" i="5"/>
  <c r="L353" i="5"/>
  <c r="K354" i="5"/>
  <c r="L354" i="5"/>
  <c r="K355" i="5"/>
  <c r="L355" i="5"/>
  <c r="K356" i="5"/>
  <c r="L356" i="5"/>
  <c r="K357" i="5"/>
  <c r="L357" i="5"/>
  <c r="K358" i="5"/>
  <c r="L358" i="5"/>
  <c r="K359" i="5"/>
  <c r="L359" i="5"/>
  <c r="K360" i="5"/>
  <c r="L360" i="5"/>
  <c r="K361" i="5"/>
  <c r="L361" i="5"/>
  <c r="K362" i="5"/>
  <c r="L362" i="5"/>
  <c r="K363" i="5"/>
  <c r="L363" i="5"/>
  <c r="K364" i="5"/>
  <c r="L364" i="5"/>
  <c r="K365" i="5"/>
  <c r="L365" i="5"/>
  <c r="K366" i="5"/>
  <c r="L366" i="5"/>
  <c r="K367" i="5"/>
  <c r="L367" i="5"/>
  <c r="K368" i="5"/>
  <c r="L368" i="5"/>
  <c r="K369" i="5"/>
  <c r="L369" i="5"/>
  <c r="K370" i="5"/>
  <c r="L370" i="5"/>
  <c r="K371" i="5"/>
  <c r="L371" i="5"/>
  <c r="K372" i="5"/>
  <c r="L372" i="5"/>
  <c r="K373" i="5"/>
  <c r="L373" i="5"/>
  <c r="K374" i="5"/>
  <c r="L374" i="5"/>
  <c r="K375" i="5"/>
  <c r="L375" i="5"/>
  <c r="K376" i="5"/>
  <c r="L376" i="5"/>
  <c r="K377" i="5"/>
  <c r="L377" i="5"/>
  <c r="K378" i="5"/>
  <c r="L378" i="5"/>
  <c r="K379" i="5"/>
  <c r="L379" i="5"/>
  <c r="K380" i="5"/>
  <c r="L380" i="5"/>
  <c r="K381" i="5"/>
  <c r="L381" i="5"/>
  <c r="K382" i="5"/>
  <c r="L382" i="5"/>
  <c r="K383" i="5"/>
  <c r="L383" i="5"/>
  <c r="K384" i="5"/>
  <c r="L384" i="5"/>
  <c r="K385" i="5"/>
  <c r="L385" i="5"/>
  <c r="K386" i="5"/>
  <c r="L386" i="5"/>
  <c r="K387" i="5"/>
  <c r="L387" i="5"/>
  <c r="K388" i="5"/>
  <c r="L388" i="5"/>
  <c r="K389" i="5"/>
  <c r="L389" i="5"/>
  <c r="K390" i="5"/>
  <c r="L390" i="5"/>
  <c r="K391" i="5"/>
  <c r="L391" i="5"/>
  <c r="K392" i="5"/>
  <c r="L392" i="5"/>
  <c r="K393" i="5"/>
  <c r="L393" i="5"/>
  <c r="K394" i="5"/>
  <c r="L394" i="5"/>
  <c r="K395" i="5"/>
  <c r="L395" i="5"/>
  <c r="K396" i="5"/>
  <c r="L396" i="5"/>
  <c r="K397" i="5"/>
  <c r="L397" i="5"/>
  <c r="K398" i="5"/>
  <c r="L398" i="5"/>
  <c r="K399" i="5"/>
  <c r="L399" i="5"/>
  <c r="K400" i="5"/>
  <c r="L400" i="5"/>
  <c r="K401" i="5"/>
  <c r="L401" i="5"/>
  <c r="K402" i="5"/>
  <c r="L402" i="5"/>
  <c r="K403" i="5"/>
  <c r="L403" i="5"/>
  <c r="K404" i="5"/>
  <c r="L404" i="5"/>
  <c r="K405" i="5"/>
  <c r="L405" i="5"/>
  <c r="K406" i="5"/>
  <c r="L406" i="5"/>
  <c r="K407" i="5"/>
  <c r="L407" i="5"/>
  <c r="K408" i="5"/>
  <c r="L408" i="5"/>
  <c r="K409" i="5"/>
  <c r="L409" i="5"/>
  <c r="K410" i="5"/>
  <c r="L410" i="5"/>
  <c r="K411" i="5"/>
  <c r="L411" i="5"/>
  <c r="K412" i="5"/>
  <c r="L412" i="5"/>
  <c r="K413" i="5"/>
  <c r="L413" i="5"/>
  <c r="K414" i="5"/>
  <c r="L414" i="5"/>
  <c r="K415" i="5"/>
  <c r="L415" i="5"/>
  <c r="K416" i="5"/>
  <c r="L416" i="5"/>
  <c r="K417" i="5"/>
  <c r="L417" i="5"/>
  <c r="K418" i="5"/>
  <c r="L418" i="5"/>
  <c r="K419" i="5"/>
  <c r="L419" i="5"/>
  <c r="K420" i="5"/>
  <c r="L420" i="5"/>
  <c r="K421" i="5"/>
  <c r="L421" i="5"/>
  <c r="K422" i="5"/>
  <c r="L422" i="5"/>
  <c r="K423" i="5"/>
  <c r="L423" i="5"/>
  <c r="K424" i="5"/>
  <c r="L424" i="5"/>
  <c r="K425" i="5"/>
  <c r="L425" i="5"/>
  <c r="K426" i="5"/>
  <c r="L426" i="5"/>
  <c r="K427" i="5"/>
  <c r="L427" i="5"/>
  <c r="K428" i="5"/>
  <c r="L428" i="5"/>
  <c r="K429" i="5"/>
  <c r="L429" i="5"/>
  <c r="K430" i="5"/>
  <c r="L430" i="5"/>
  <c r="K431" i="5"/>
  <c r="L431" i="5"/>
  <c r="K432" i="5"/>
  <c r="L432" i="5"/>
  <c r="K433" i="5"/>
  <c r="L433" i="5"/>
  <c r="K434" i="5"/>
  <c r="L434" i="5"/>
  <c r="K435" i="5"/>
  <c r="L435" i="5"/>
  <c r="K436" i="5"/>
  <c r="L436" i="5"/>
  <c r="K437" i="5"/>
  <c r="L437" i="5"/>
  <c r="K438" i="5"/>
  <c r="L438" i="5"/>
  <c r="K439" i="5"/>
  <c r="L439" i="5"/>
  <c r="K440" i="5"/>
  <c r="L440" i="5"/>
  <c r="K441" i="5"/>
  <c r="L441" i="5"/>
  <c r="K442" i="5"/>
  <c r="L442" i="5"/>
  <c r="K443" i="5"/>
  <c r="L443" i="5"/>
  <c r="K444" i="5"/>
  <c r="L444" i="5"/>
  <c r="K445" i="5"/>
  <c r="L445" i="5"/>
  <c r="K446" i="5"/>
  <c r="L446" i="5"/>
  <c r="K447" i="5"/>
  <c r="L447" i="5"/>
  <c r="K448" i="5"/>
  <c r="L448" i="5"/>
  <c r="K449" i="5"/>
  <c r="L449" i="5"/>
  <c r="K450" i="5"/>
  <c r="L450" i="5"/>
  <c r="K451" i="5"/>
  <c r="L451" i="5"/>
  <c r="K452" i="5"/>
  <c r="L452" i="5"/>
  <c r="K453" i="5"/>
  <c r="L453" i="5"/>
  <c r="K454" i="5"/>
  <c r="L454" i="5"/>
  <c r="K455" i="5"/>
  <c r="L455" i="5"/>
  <c r="K456" i="5"/>
  <c r="L456" i="5"/>
  <c r="K457" i="5"/>
  <c r="L457" i="5"/>
  <c r="K458" i="5"/>
  <c r="L458" i="5"/>
  <c r="K459" i="5"/>
  <c r="L459" i="5"/>
  <c r="K460" i="5"/>
  <c r="L460" i="5"/>
  <c r="K461" i="5"/>
  <c r="L461" i="5"/>
  <c r="K462" i="5"/>
  <c r="L462" i="5"/>
  <c r="K463" i="5"/>
  <c r="L463" i="5"/>
  <c r="K464" i="5"/>
  <c r="L464" i="5"/>
  <c r="K465" i="5"/>
  <c r="L465" i="5"/>
  <c r="K466" i="5"/>
  <c r="L466" i="5"/>
  <c r="K467" i="5"/>
  <c r="L467" i="5"/>
  <c r="K468" i="5"/>
  <c r="L468" i="5"/>
  <c r="K469" i="5"/>
  <c r="L469" i="5"/>
  <c r="K470" i="5"/>
  <c r="L470" i="5"/>
  <c r="K471" i="5"/>
  <c r="L471" i="5"/>
  <c r="K472" i="5"/>
  <c r="L472" i="5"/>
  <c r="K473" i="5"/>
  <c r="L473" i="5"/>
  <c r="K474" i="5"/>
  <c r="L474" i="5"/>
  <c r="K475" i="5"/>
  <c r="L475" i="5"/>
  <c r="K476" i="5"/>
  <c r="L476" i="5"/>
  <c r="K477" i="5"/>
  <c r="L477" i="5"/>
  <c r="K478" i="5"/>
  <c r="L478" i="5"/>
  <c r="K479" i="5"/>
  <c r="L479" i="5"/>
  <c r="K480" i="5"/>
  <c r="L480" i="5"/>
  <c r="K481" i="5"/>
  <c r="L481" i="5"/>
  <c r="K482" i="5"/>
  <c r="L482" i="5"/>
  <c r="K483" i="5"/>
  <c r="L483" i="5"/>
  <c r="K484" i="5"/>
  <c r="L484" i="5"/>
  <c r="K485" i="5"/>
  <c r="L485" i="5"/>
  <c r="K486" i="5"/>
  <c r="L486" i="5"/>
  <c r="K487" i="5"/>
  <c r="L487" i="5"/>
  <c r="K488" i="5"/>
  <c r="L488" i="5"/>
  <c r="K489" i="5"/>
  <c r="L489" i="5"/>
  <c r="K490" i="5"/>
  <c r="L490" i="5"/>
  <c r="K491" i="5"/>
  <c r="L491" i="5"/>
  <c r="K492" i="5"/>
  <c r="L492" i="5"/>
  <c r="K493" i="5"/>
  <c r="L493" i="5"/>
  <c r="K494" i="5"/>
  <c r="L494" i="5"/>
  <c r="K495" i="5"/>
  <c r="L495" i="5"/>
  <c r="K496" i="5"/>
  <c r="L496" i="5"/>
  <c r="K497" i="5"/>
  <c r="L497" i="5"/>
  <c r="K498" i="5"/>
  <c r="L498" i="5"/>
  <c r="K499" i="5"/>
  <c r="L499" i="5"/>
  <c r="K500" i="5"/>
  <c r="L500" i="5"/>
  <c r="K501" i="5"/>
  <c r="L501" i="5"/>
  <c r="K502" i="5"/>
  <c r="L502" i="5"/>
  <c r="K503" i="5"/>
  <c r="L503" i="5"/>
  <c r="K504" i="5"/>
  <c r="L504" i="5"/>
  <c r="K505" i="5"/>
  <c r="L505" i="5"/>
  <c r="K506" i="5"/>
  <c r="L506" i="5"/>
  <c r="K507" i="5"/>
  <c r="L507" i="5"/>
  <c r="K508" i="5"/>
  <c r="L508" i="5"/>
  <c r="K509" i="5"/>
  <c r="L509" i="5"/>
  <c r="K510" i="5"/>
  <c r="L510" i="5"/>
  <c r="K511" i="5"/>
  <c r="L511" i="5"/>
  <c r="K512" i="5"/>
  <c r="L512" i="5"/>
  <c r="K513" i="5"/>
  <c r="L513" i="5"/>
  <c r="K514" i="5"/>
  <c r="L514" i="5"/>
  <c r="K515" i="5"/>
  <c r="L515" i="5"/>
  <c r="K516" i="5"/>
  <c r="L516" i="5"/>
  <c r="K517" i="5"/>
  <c r="L517" i="5"/>
  <c r="K518" i="5"/>
  <c r="L518" i="5"/>
  <c r="K519" i="5"/>
  <c r="L519" i="5"/>
  <c r="K520" i="5"/>
  <c r="L520" i="5"/>
  <c r="K521" i="5"/>
  <c r="L521" i="5"/>
  <c r="K522" i="5"/>
  <c r="L522" i="5"/>
  <c r="K523" i="5"/>
  <c r="L523" i="5"/>
  <c r="K524" i="5"/>
  <c r="L524" i="5"/>
  <c r="K525" i="5"/>
  <c r="L525" i="5"/>
  <c r="K526" i="5"/>
  <c r="L526" i="5"/>
  <c r="K527" i="5"/>
  <c r="L527" i="5"/>
  <c r="K528" i="5"/>
  <c r="L528" i="5"/>
  <c r="K529" i="5"/>
  <c r="L529" i="5"/>
  <c r="K530" i="5"/>
  <c r="L530" i="5"/>
  <c r="K531" i="5"/>
  <c r="L531" i="5"/>
  <c r="K532" i="5"/>
  <c r="L532" i="5"/>
  <c r="K533" i="5"/>
  <c r="L533" i="5"/>
  <c r="K534" i="5"/>
  <c r="L534" i="5"/>
  <c r="K535" i="5"/>
  <c r="L535" i="5"/>
  <c r="K536" i="5"/>
  <c r="L536" i="5"/>
  <c r="K537" i="5"/>
  <c r="L537" i="5"/>
  <c r="K538" i="5"/>
  <c r="L538" i="5"/>
  <c r="K539" i="5"/>
  <c r="L539" i="5"/>
  <c r="K540" i="5"/>
  <c r="L540" i="5"/>
  <c r="K541" i="5"/>
  <c r="L541" i="5"/>
  <c r="K542" i="5"/>
  <c r="L542" i="5"/>
  <c r="K543" i="5"/>
  <c r="L543" i="5"/>
  <c r="K544" i="5"/>
  <c r="L544" i="5"/>
  <c r="K545" i="5"/>
  <c r="L545" i="5"/>
  <c r="K546" i="5"/>
  <c r="L546" i="5"/>
  <c r="K547" i="5"/>
  <c r="L547" i="5"/>
  <c r="K548" i="5"/>
  <c r="L548" i="5"/>
  <c r="K549" i="5"/>
  <c r="L549" i="5"/>
  <c r="K550" i="5"/>
  <c r="L550" i="5"/>
  <c r="K551" i="5"/>
  <c r="L551" i="5"/>
  <c r="K552" i="5"/>
  <c r="L552" i="5"/>
  <c r="K553" i="5"/>
  <c r="L553" i="5"/>
  <c r="K554" i="5"/>
  <c r="L554" i="5"/>
  <c r="K555" i="5"/>
  <c r="L555" i="5"/>
  <c r="K556" i="5"/>
  <c r="L556" i="5"/>
  <c r="K557" i="5"/>
  <c r="L557" i="5"/>
  <c r="K558" i="5"/>
  <c r="L558" i="5"/>
  <c r="K559" i="5"/>
  <c r="L559" i="5"/>
  <c r="K560" i="5"/>
  <c r="L560" i="5"/>
  <c r="K561" i="5"/>
  <c r="L561" i="5"/>
  <c r="K562" i="5"/>
  <c r="L562" i="5"/>
  <c r="K563" i="5"/>
  <c r="L563" i="5"/>
  <c r="K564" i="5"/>
  <c r="L564" i="5"/>
  <c r="K565" i="5"/>
  <c r="L565" i="5"/>
  <c r="K566" i="5"/>
  <c r="L566" i="5"/>
  <c r="K567" i="5"/>
  <c r="L567" i="5"/>
  <c r="K568" i="5"/>
  <c r="L568" i="5"/>
  <c r="K569" i="5"/>
  <c r="L569" i="5"/>
  <c r="K570" i="5"/>
  <c r="L570" i="5"/>
  <c r="K571" i="5"/>
  <c r="L571" i="5"/>
  <c r="K572" i="5"/>
  <c r="L572" i="5"/>
  <c r="K573" i="5"/>
  <c r="L573" i="5"/>
  <c r="K574" i="5"/>
  <c r="L574" i="5"/>
  <c r="K575" i="5"/>
  <c r="L575" i="5"/>
  <c r="K576" i="5"/>
  <c r="L576" i="5"/>
  <c r="K577" i="5"/>
  <c r="L577" i="5"/>
  <c r="K578" i="5"/>
  <c r="L578" i="5"/>
  <c r="K579" i="5"/>
  <c r="L579" i="5"/>
  <c r="K580" i="5"/>
  <c r="L580" i="5"/>
  <c r="K581" i="5"/>
  <c r="L581" i="5"/>
  <c r="K582" i="5"/>
  <c r="L582" i="5"/>
  <c r="K583" i="5"/>
  <c r="L583" i="5"/>
  <c r="K584" i="5"/>
  <c r="L584" i="5"/>
  <c r="K585" i="5"/>
  <c r="L585" i="5"/>
  <c r="K586" i="5"/>
  <c r="L586" i="5"/>
  <c r="K587" i="5"/>
  <c r="L587" i="5"/>
  <c r="K588" i="5"/>
  <c r="L588" i="5"/>
  <c r="K589" i="5"/>
  <c r="L589" i="5"/>
  <c r="K590" i="5"/>
  <c r="L590" i="5"/>
  <c r="K591" i="5"/>
  <c r="L591" i="5"/>
  <c r="L2" i="5"/>
  <c r="K2" i="5"/>
  <c r="O27" i="1" l="1"/>
  <c r="H16" i="7" l="1"/>
  <c r="H17" i="7"/>
  <c r="H18" i="7"/>
  <c r="H19" i="7"/>
  <c r="H20" i="7"/>
  <c r="E16" i="7" l="1"/>
  <c r="E17" i="7"/>
  <c r="E18" i="7"/>
  <c r="E19" i="7"/>
  <c r="E20" i="7"/>
  <c r="F17" i="7" l="1"/>
  <c r="F18" i="7"/>
  <c r="F19" i="7"/>
  <c r="F20" i="7"/>
  <c r="G15" i="2" l="1"/>
  <c r="U20" i="7" l="1"/>
  <c r="T20" i="7"/>
  <c r="S20" i="7"/>
  <c r="R20" i="7"/>
  <c r="Q20" i="7"/>
  <c r="P20" i="7"/>
  <c r="O20" i="7"/>
  <c r="N20" i="7"/>
  <c r="M20" i="7"/>
  <c r="L20" i="7"/>
  <c r="G20" i="7"/>
  <c r="D20" i="7"/>
  <c r="C20" i="7"/>
  <c r="I20" i="7" l="1"/>
  <c r="J4" i="7" l="1"/>
  <c r="J8" i="7"/>
  <c r="J12" i="7"/>
  <c r="J16" i="7"/>
  <c r="J20" i="7"/>
  <c r="K20" i="7" s="1"/>
  <c r="J5" i="7"/>
  <c r="J9" i="7"/>
  <c r="J13" i="7"/>
  <c r="J17" i="7"/>
  <c r="J3" i="7"/>
  <c r="J6" i="7"/>
  <c r="J10" i="7"/>
  <c r="J14" i="7"/>
  <c r="J18" i="7"/>
  <c r="J7" i="7"/>
  <c r="J11" i="7"/>
  <c r="J15" i="7"/>
  <c r="J19" i="7"/>
  <c r="H49" i="1"/>
  <c r="H48" i="1"/>
  <c r="I62" i="1"/>
  <c r="I61" i="1"/>
  <c r="I60" i="1"/>
  <c r="I59" i="1"/>
  <c r="F62" i="1"/>
  <c r="F61" i="1"/>
  <c r="F60" i="1"/>
  <c r="F59" i="1"/>
  <c r="K63" i="1"/>
  <c r="K62" i="1"/>
  <c r="K61" i="1"/>
  <c r="K60" i="1"/>
  <c r="K59" i="1"/>
  <c r="H59" i="1"/>
  <c r="H63" i="1"/>
  <c r="H62" i="1"/>
  <c r="H61" i="1"/>
  <c r="H60" i="1"/>
  <c r="H40" i="1"/>
  <c r="S19" i="7" l="1"/>
  <c r="M19" i="7"/>
  <c r="T19" i="7"/>
  <c r="P19" i="7"/>
  <c r="G5" i="2"/>
  <c r="G4" i="2" s="1"/>
  <c r="G37" i="2"/>
  <c r="F36" i="2"/>
  <c r="G39" i="2"/>
  <c r="F38" i="2"/>
  <c r="G35" i="2"/>
  <c r="F34" i="2"/>
  <c r="C1" i="3"/>
  <c r="D1" i="3"/>
  <c r="E1" i="3" s="1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I1" i="2"/>
  <c r="I1" i="6"/>
  <c r="H47" i="1"/>
  <c r="H46" i="1"/>
  <c r="H45" i="1"/>
  <c r="H41" i="1"/>
  <c r="H44" i="1"/>
  <c r="H43" i="1"/>
  <c r="H42" i="1"/>
  <c r="H29" i="1"/>
  <c r="H35" i="1"/>
  <c r="H39" i="1"/>
  <c r="H38" i="1"/>
  <c r="H37" i="1"/>
  <c r="H36" i="1"/>
  <c r="H34" i="1"/>
  <c r="H33" i="1"/>
  <c r="H32" i="1"/>
  <c r="H31" i="1"/>
  <c r="H30" i="1"/>
  <c r="A30" i="1"/>
  <c r="A31" i="1" s="1"/>
  <c r="A32" i="1" s="1"/>
  <c r="A33" i="1" s="1"/>
  <c r="A34" i="1" s="1"/>
  <c r="A35" i="1" s="1"/>
  <c r="A36" i="1" s="1"/>
  <c r="A37" i="1" s="1"/>
  <c r="A38" i="1" s="1"/>
  <c r="G37" i="6" l="1"/>
  <c r="G36" i="6" s="1"/>
  <c r="F36" i="6"/>
  <c r="J1" i="6"/>
  <c r="D19" i="7"/>
  <c r="K19" i="7" s="1"/>
  <c r="Q19" i="7"/>
  <c r="U19" i="7"/>
  <c r="L19" i="7"/>
  <c r="R19" i="7"/>
  <c r="O19" i="7"/>
  <c r="N19" i="7"/>
  <c r="J1" i="2"/>
  <c r="C34" i="2"/>
  <c r="G34" i="2"/>
  <c r="C38" i="2"/>
  <c r="G38" i="2"/>
  <c r="C19" i="7" s="1"/>
  <c r="C36" i="2"/>
  <c r="G36" i="2"/>
  <c r="A39" i="1"/>
  <c r="C36" i="6" l="1"/>
  <c r="K1" i="6"/>
  <c r="I19" i="7"/>
  <c r="A40" i="1"/>
  <c r="K1" i="2"/>
  <c r="G31" i="2"/>
  <c r="G30" i="2" s="1"/>
  <c r="C17" i="7" s="1"/>
  <c r="G33" i="2"/>
  <c r="G32" i="2" s="1"/>
  <c r="C18" i="7" s="1"/>
  <c r="G25" i="2"/>
  <c r="G24" i="2" s="1"/>
  <c r="G23" i="2"/>
  <c r="G22" i="2" s="1"/>
  <c r="G19" i="2"/>
  <c r="G18" i="2" s="1"/>
  <c r="G14" i="2"/>
  <c r="G21" i="2"/>
  <c r="G20" i="2" s="1"/>
  <c r="G17" i="2"/>
  <c r="G16" i="2" s="1"/>
  <c r="G7" i="2"/>
  <c r="G6" i="2" s="1"/>
  <c r="G27" i="2"/>
  <c r="G26" i="2" s="1"/>
  <c r="G11" i="2"/>
  <c r="G10" i="2" s="1"/>
  <c r="G9" i="2"/>
  <c r="G8" i="2" s="1"/>
  <c r="G29" i="2"/>
  <c r="G28" i="2" s="1"/>
  <c r="G13" i="2"/>
  <c r="G12" i="2" s="1"/>
  <c r="C3" i="7" s="1"/>
  <c r="L1" i="6" l="1"/>
  <c r="A41" i="1"/>
  <c r="A42" i="1" s="1"/>
  <c r="A43" i="1" s="1"/>
  <c r="C13" i="7"/>
  <c r="C8" i="7"/>
  <c r="C16" i="7"/>
  <c r="C11" i="7"/>
  <c r="C4" i="7"/>
  <c r="C5" i="7"/>
  <c r="C15" i="7"/>
  <c r="C7" i="7"/>
  <c r="C9" i="7"/>
  <c r="C12" i="7"/>
  <c r="C14" i="7"/>
  <c r="C10" i="7"/>
  <c r="C6" i="7"/>
  <c r="L18" i="7"/>
  <c r="A44" i="1"/>
  <c r="L17" i="7"/>
  <c r="L1" i="2"/>
  <c r="L7" i="7" l="1"/>
  <c r="L6" i="7"/>
  <c r="L13" i="7"/>
  <c r="M1" i="6"/>
  <c r="L5" i="7"/>
  <c r="L3" i="7"/>
  <c r="L14" i="7"/>
  <c r="L8" i="7"/>
  <c r="N1" i="6"/>
  <c r="L11" i="7"/>
  <c r="L12" i="7"/>
  <c r="L10" i="7"/>
  <c r="L15" i="7"/>
  <c r="L9" i="7"/>
  <c r="L16" i="7"/>
  <c r="L4" i="7"/>
  <c r="A45" i="1"/>
  <c r="M18" i="7"/>
  <c r="M17" i="7"/>
  <c r="M1" i="2"/>
  <c r="C10" i="2"/>
  <c r="M8" i="7" l="1"/>
  <c r="M13" i="7"/>
  <c r="O1" i="6"/>
  <c r="M7" i="7"/>
  <c r="M4" i="7"/>
  <c r="M16" i="7"/>
  <c r="M11" i="7"/>
  <c r="M15" i="7"/>
  <c r="M12" i="7"/>
  <c r="M10" i="7"/>
  <c r="M6" i="7"/>
  <c r="M3" i="7"/>
  <c r="M5" i="7"/>
  <c r="M9" i="7"/>
  <c r="M14" i="7"/>
  <c r="A46" i="1"/>
  <c r="N1" i="2"/>
  <c r="O17" i="7" l="1"/>
  <c r="N17" i="7"/>
  <c r="P1" i="6"/>
  <c r="C51" i="7"/>
  <c r="B52" i="7"/>
  <c r="B51" i="7"/>
  <c r="C50" i="7"/>
  <c r="C52" i="7"/>
  <c r="B50" i="7"/>
  <c r="A47" i="1"/>
  <c r="A48" i="1" s="1"/>
  <c r="O1" i="2"/>
  <c r="N15" i="7" l="1"/>
  <c r="P1" i="2"/>
  <c r="G11" i="6" l="1"/>
  <c r="G10" i="6" s="1"/>
  <c r="E6" i="7" s="1"/>
  <c r="P17" i="7"/>
  <c r="N4" i="7"/>
  <c r="N13" i="7"/>
  <c r="F10" i="6"/>
  <c r="N14" i="7"/>
  <c r="N7" i="7"/>
  <c r="N5" i="7"/>
  <c r="N10" i="7"/>
  <c r="N3" i="7"/>
  <c r="N11" i="7"/>
  <c r="N9" i="7" l="1"/>
  <c r="N12" i="7"/>
  <c r="C10" i="6"/>
  <c r="D10" i="6" s="1"/>
  <c r="U1" i="6"/>
  <c r="O10" i="7"/>
  <c r="N8" i="7"/>
  <c r="N6" i="7"/>
  <c r="O6" i="7"/>
  <c r="H6" i="7" l="1"/>
  <c r="G35" i="6"/>
  <c r="G34" i="6" s="1"/>
  <c r="F34" i="6"/>
  <c r="V1" i="6"/>
  <c r="O18" i="7"/>
  <c r="O16" i="7"/>
  <c r="N18" i="7"/>
  <c r="N16" i="7"/>
  <c r="D36" i="6"/>
  <c r="P7" i="7"/>
  <c r="U1" i="2"/>
  <c r="O13" i="7" l="1"/>
  <c r="P15" i="7"/>
  <c r="P8" i="7"/>
  <c r="O9" i="7"/>
  <c r="O8" i="7"/>
  <c r="C34" i="6"/>
  <c r="D34" i="6" s="1"/>
  <c r="F22" i="6"/>
  <c r="G23" i="6"/>
  <c r="G22" i="6" s="1"/>
  <c r="P9" i="7"/>
  <c r="P14" i="7"/>
  <c r="P11" i="7"/>
  <c r="W1" i="6"/>
  <c r="F8" i="6"/>
  <c r="O7" i="7"/>
  <c r="O5" i="7"/>
  <c r="O15" i="7"/>
  <c r="O12" i="7"/>
  <c r="P12" i="7"/>
  <c r="P10" i="7"/>
  <c r="O4" i="7"/>
  <c r="O3" i="7"/>
  <c r="O14" i="7"/>
  <c r="O11" i="7"/>
  <c r="P6" i="7"/>
  <c r="P5" i="7"/>
  <c r="P18" i="7"/>
  <c r="Q18" i="7"/>
  <c r="P3" i="7"/>
  <c r="V1" i="2"/>
  <c r="G29" i="6" l="1"/>
  <c r="G28" i="6" s="1"/>
  <c r="G39" i="6"/>
  <c r="G38" i="6" s="1"/>
  <c r="F38" i="6"/>
  <c r="G21" i="6"/>
  <c r="G20" i="6" s="1"/>
  <c r="G9" i="6"/>
  <c r="G8" i="6" s="1"/>
  <c r="Q17" i="7"/>
  <c r="F20" i="6"/>
  <c r="P13" i="7"/>
  <c r="P4" i="7"/>
  <c r="X1" i="6"/>
  <c r="C57" i="7"/>
  <c r="B57" i="7"/>
  <c r="B56" i="7"/>
  <c r="C56" i="7"/>
  <c r="B58" i="7"/>
  <c r="C58" i="7"/>
  <c r="P16" i="7"/>
  <c r="Q16" i="7"/>
  <c r="Q14" i="7"/>
  <c r="Q12" i="7"/>
  <c r="W1" i="2"/>
  <c r="Q8" i="7" l="1"/>
  <c r="Q10" i="7"/>
  <c r="Q4" i="7"/>
  <c r="Q13" i="7"/>
  <c r="F28" i="6"/>
  <c r="Q3" i="7"/>
  <c r="Q15" i="7"/>
  <c r="G17" i="6"/>
  <c r="G16" i="6" s="1"/>
  <c r="G33" i="6"/>
  <c r="G32" i="6" s="1"/>
  <c r="F32" i="6"/>
  <c r="G25" i="6"/>
  <c r="G24" i="6" s="1"/>
  <c r="F16" i="6"/>
  <c r="F24" i="6"/>
  <c r="Q6" i="7"/>
  <c r="AA1" i="6"/>
  <c r="Q9" i="7"/>
  <c r="Q7" i="7"/>
  <c r="Q5" i="7"/>
  <c r="Q11" i="7"/>
  <c r="R17" i="7"/>
  <c r="R18" i="7"/>
  <c r="X1" i="2"/>
  <c r="S4" i="7" l="1"/>
  <c r="AB1" i="6"/>
  <c r="R8" i="7"/>
  <c r="R13" i="7"/>
  <c r="C22" i="6"/>
  <c r="D22" i="6" s="1"/>
  <c r="AF1" i="6"/>
  <c r="R11" i="7"/>
  <c r="R7" i="7"/>
  <c r="C64" i="7"/>
  <c r="B63" i="7"/>
  <c r="C63" i="7"/>
  <c r="B62" i="7"/>
  <c r="B64" i="7"/>
  <c r="C62" i="7"/>
  <c r="R6" i="7"/>
  <c r="R15" i="7"/>
  <c r="R4" i="7"/>
  <c r="R3" i="7"/>
  <c r="R14" i="7"/>
  <c r="S3" i="7"/>
  <c r="R5" i="7"/>
  <c r="R12" i="7"/>
  <c r="R10" i="7"/>
  <c r="R16" i="7"/>
  <c r="R9" i="7"/>
  <c r="S18" i="7"/>
  <c r="S17" i="7"/>
  <c r="Y1" i="2"/>
  <c r="S8" i="7" l="1"/>
  <c r="S13" i="7"/>
  <c r="AC1" i="6"/>
  <c r="AG1" i="6"/>
  <c r="AI1" i="6"/>
  <c r="S7" i="7"/>
  <c r="S16" i="7"/>
  <c r="S14" i="7"/>
  <c r="S15" i="7"/>
  <c r="S6" i="7"/>
  <c r="S5" i="7"/>
  <c r="S9" i="7"/>
  <c r="S11" i="7"/>
  <c r="S12" i="7"/>
  <c r="S10" i="7"/>
  <c r="Z1" i="2"/>
  <c r="G7" i="6" l="1"/>
  <c r="F6" i="6"/>
  <c r="F12" i="6"/>
  <c r="G31" i="6"/>
  <c r="G30" i="6" s="1"/>
  <c r="E15" i="7" s="1"/>
  <c r="F18" i="6"/>
  <c r="F12" i="7" s="1"/>
  <c r="F30" i="6"/>
  <c r="AJ1" i="6"/>
  <c r="E5" i="7"/>
  <c r="E11" i="7"/>
  <c r="AH1" i="6"/>
  <c r="AD1" i="6"/>
  <c r="AE1" i="6" s="1"/>
  <c r="F16" i="7"/>
  <c r="C68" i="7"/>
  <c r="B68" i="7"/>
  <c r="C70" i="7"/>
  <c r="C69" i="7"/>
  <c r="B69" i="7"/>
  <c r="B70" i="7"/>
  <c r="AA1" i="2"/>
  <c r="G6" i="6" l="1"/>
  <c r="C6" i="6"/>
  <c r="D6" i="6" s="1"/>
  <c r="G19" i="6"/>
  <c r="G18" i="6" s="1"/>
  <c r="E12" i="7" s="1"/>
  <c r="G13" i="6"/>
  <c r="G12" i="6" s="1"/>
  <c r="E7" i="7" s="1"/>
  <c r="F4" i="6"/>
  <c r="F4" i="7" s="1"/>
  <c r="G5" i="6"/>
  <c r="G27" i="6"/>
  <c r="F26" i="6"/>
  <c r="F14" i="7" s="1"/>
  <c r="AK1" i="6"/>
  <c r="C32" i="6"/>
  <c r="D32" i="6" s="1"/>
  <c r="F15" i="7"/>
  <c r="F7" i="7"/>
  <c r="C24" i="6"/>
  <c r="C8" i="6"/>
  <c r="C20" i="6"/>
  <c r="F11" i="7"/>
  <c r="F5" i="7"/>
  <c r="F30" i="2"/>
  <c r="D17" i="7" s="1"/>
  <c r="F32" i="2"/>
  <c r="D18" i="7" s="1"/>
  <c r="F4" i="2"/>
  <c r="F12" i="2"/>
  <c r="F22" i="2"/>
  <c r="F14" i="2"/>
  <c r="F28" i="2"/>
  <c r="F20" i="2"/>
  <c r="C18" i="6" l="1"/>
  <c r="F3" i="7"/>
  <c r="C12" i="6"/>
  <c r="G4" i="6"/>
  <c r="E4" i="7" s="1"/>
  <c r="C4" i="6"/>
  <c r="AL1" i="6"/>
  <c r="AM1" i="6" s="1"/>
  <c r="G26" i="6"/>
  <c r="C26" i="6"/>
  <c r="C28" i="6"/>
  <c r="C38" i="6"/>
  <c r="D38" i="6" s="1"/>
  <c r="F13" i="7"/>
  <c r="F6" i="7"/>
  <c r="C16" i="6"/>
  <c r="F16" i="2"/>
  <c r="D16" i="7"/>
  <c r="I16" i="7" s="1"/>
  <c r="I18" i="7"/>
  <c r="K18" i="7"/>
  <c r="I17" i="7"/>
  <c r="K17" i="7"/>
  <c r="C32" i="2"/>
  <c r="C30" i="2"/>
  <c r="F10" i="2"/>
  <c r="T18" i="7"/>
  <c r="T17" i="7"/>
  <c r="F26" i="2"/>
  <c r="D15" i="7" s="1"/>
  <c r="C12" i="2"/>
  <c r="F24" i="2"/>
  <c r="C28" i="2"/>
  <c r="F6" i="2"/>
  <c r="C22" i="2"/>
  <c r="C14" i="2"/>
  <c r="C4" i="2"/>
  <c r="C20" i="2"/>
  <c r="F8" i="2"/>
  <c r="F18" i="2"/>
  <c r="D14" i="7" l="1"/>
  <c r="I14" i="7" s="1"/>
  <c r="D9" i="7"/>
  <c r="K9" i="7" s="1"/>
  <c r="D4" i="7"/>
  <c r="K4" i="7" s="1"/>
  <c r="D10" i="7"/>
  <c r="K10" i="7" s="1"/>
  <c r="E13" i="7"/>
  <c r="E14" i="7"/>
  <c r="E3" i="7"/>
  <c r="F14" i="6"/>
  <c r="G15" i="6"/>
  <c r="D13" i="7"/>
  <c r="F10" i="7"/>
  <c r="D8" i="7"/>
  <c r="K8" i="7" s="1"/>
  <c r="D5" i="7"/>
  <c r="I5" i="7" s="1"/>
  <c r="T13" i="7"/>
  <c r="D18" i="6"/>
  <c r="D24" i="6"/>
  <c r="C16" i="2"/>
  <c r="T16" i="7"/>
  <c r="D6" i="7"/>
  <c r="K6" i="7" s="1"/>
  <c r="K16" i="7"/>
  <c r="D3" i="7"/>
  <c r="I3" i="7" s="1"/>
  <c r="T11" i="7"/>
  <c r="T4" i="7"/>
  <c r="T15" i="7"/>
  <c r="T3" i="7"/>
  <c r="D12" i="7"/>
  <c r="D7" i="7"/>
  <c r="D11" i="7"/>
  <c r="I15" i="7"/>
  <c r="K15" i="7"/>
  <c r="C8" i="2"/>
  <c r="D10" i="2" s="1"/>
  <c r="C26" i="2"/>
  <c r="C24" i="2"/>
  <c r="C6" i="2"/>
  <c r="D36" i="2" s="1"/>
  <c r="T14" i="7"/>
  <c r="T7" i="7"/>
  <c r="C18" i="2"/>
  <c r="K14" i="7" l="1"/>
  <c r="I9" i="7"/>
  <c r="I4" i="7"/>
  <c r="I10" i="7"/>
  <c r="T8" i="7"/>
  <c r="T6" i="7"/>
  <c r="F9" i="7"/>
  <c r="F8" i="7"/>
  <c r="G14" i="6"/>
  <c r="C14" i="6"/>
  <c r="K13" i="7"/>
  <c r="I13" i="7"/>
  <c r="T9" i="7"/>
  <c r="I8" i="7"/>
  <c r="E10" i="7"/>
  <c r="C30" i="6"/>
  <c r="K5" i="7"/>
  <c r="I6" i="7"/>
  <c r="K3" i="7"/>
  <c r="I11" i="7"/>
  <c r="K11" i="7"/>
  <c r="T12" i="7"/>
  <c r="T10" i="7"/>
  <c r="K7" i="7"/>
  <c r="I7" i="7"/>
  <c r="T5" i="7"/>
  <c r="I12" i="7"/>
  <c r="K12" i="7"/>
  <c r="D38" i="2"/>
  <c r="G19" i="7" s="1"/>
  <c r="D34" i="2"/>
  <c r="D20" i="2"/>
  <c r="D18" i="2"/>
  <c r="D26" i="2"/>
  <c r="U18" i="7"/>
  <c r="D8" i="2"/>
  <c r="D32" i="2"/>
  <c r="G18" i="7" s="1"/>
  <c r="U17" i="7"/>
  <c r="D24" i="2"/>
  <c r="D30" i="2"/>
  <c r="G17" i="7" s="1"/>
  <c r="D6" i="2"/>
  <c r="D28" i="2"/>
  <c r="D4" i="2"/>
  <c r="D16" i="2"/>
  <c r="D22" i="2"/>
  <c r="D14" i="2"/>
  <c r="D12" i="2"/>
  <c r="G3" i="7" l="1"/>
  <c r="U8" i="7"/>
  <c r="E9" i="7"/>
  <c r="E8" i="7"/>
  <c r="D12" i="6"/>
  <c r="D26" i="6"/>
  <c r="H14" i="7" s="1"/>
  <c r="D8" i="6"/>
  <c r="D4" i="6"/>
  <c r="H4" i="7" s="1"/>
  <c r="D28" i="6"/>
  <c r="D16" i="6"/>
  <c r="D30" i="6"/>
  <c r="D20" i="6"/>
  <c r="D14" i="6"/>
  <c r="U13" i="7"/>
  <c r="U3" i="7"/>
  <c r="U7" i="7"/>
  <c r="U6" i="7"/>
  <c r="G13" i="7"/>
  <c r="G6" i="7"/>
  <c r="U16" i="7"/>
  <c r="U11" i="7"/>
  <c r="U15" i="7"/>
  <c r="G15" i="7"/>
  <c r="G10" i="7"/>
  <c r="G9" i="7"/>
  <c r="G16" i="7"/>
  <c r="G4" i="7"/>
  <c r="U9" i="7"/>
  <c r="G7" i="7"/>
  <c r="G5" i="7"/>
  <c r="G12" i="7"/>
  <c r="U12" i="7"/>
  <c r="U10" i="7"/>
  <c r="G14" i="7"/>
  <c r="U4" i="7"/>
  <c r="G8" i="7"/>
  <c r="U14" i="7"/>
  <c r="G11" i="7"/>
  <c r="U5" i="7"/>
  <c r="H15" i="7" l="1"/>
  <c r="H7" i="7"/>
  <c r="H5" i="7"/>
  <c r="H11" i="7"/>
  <c r="H12" i="7"/>
  <c r="H9" i="7"/>
  <c r="H8" i="7"/>
  <c r="H3" i="7"/>
  <c r="H13" i="7"/>
  <c r="H10" i="7"/>
  <c r="C76" i="7"/>
  <c r="B76" i="7"/>
  <c r="C27" i="7"/>
  <c r="B75" i="7"/>
  <c r="B27" i="7"/>
  <c r="D27" i="7"/>
  <c r="C75" i="7"/>
  <c r="B74" i="7"/>
  <c r="D32" i="7"/>
  <c r="C74" i="7"/>
  <c r="D29" i="7"/>
  <c r="C24" i="7"/>
  <c r="C32" i="7"/>
  <c r="C31" i="7"/>
  <c r="D31" i="7"/>
  <c r="D26" i="7"/>
  <c r="C33" i="7"/>
  <c r="D33" i="7"/>
  <c r="C26" i="7"/>
  <c r="B29" i="7"/>
  <c r="B32" i="7"/>
  <c r="B30" i="7"/>
  <c r="D28" i="7"/>
  <c r="B33" i="7"/>
  <c r="B28" i="7"/>
  <c r="B31" i="7"/>
  <c r="C28" i="7"/>
  <c r="C25" i="7"/>
  <c r="B24" i="7"/>
  <c r="B26" i="7"/>
  <c r="D30" i="7"/>
  <c r="B25" i="7"/>
  <c r="D25" i="7"/>
  <c r="C30" i="7"/>
  <c r="C29" i="7"/>
  <c r="D24" i="7"/>
  <c r="D46" i="7" l="1"/>
  <c r="D39" i="7"/>
  <c r="D37" i="7"/>
  <c r="D40" i="7"/>
  <c r="D41" i="7"/>
  <c r="D45" i="7"/>
  <c r="D44" i="7"/>
  <c r="D43" i="7"/>
  <c r="D42" i="7"/>
  <c r="D38" i="7"/>
  <c r="C39" i="7"/>
  <c r="C40" i="7"/>
  <c r="B39" i="7"/>
  <c r="B43" i="7"/>
  <c r="C38" i="7"/>
  <c r="B37" i="7"/>
  <c r="B41" i="7"/>
  <c r="B40" i="7"/>
  <c r="B46" i="7"/>
  <c r="B42" i="7"/>
  <c r="B38" i="7"/>
  <c r="C41" i="7"/>
  <c r="C46" i="7"/>
  <c r="B44" i="7"/>
  <c r="C43" i="7"/>
  <c r="C37" i="7"/>
  <c r="C45" i="7"/>
  <c r="C44" i="7"/>
  <c r="C42" i="7"/>
  <c r="B4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 Barberis Negra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Nicola Barberis Negra:</t>
        </r>
        <r>
          <rPr>
            <sz val="9"/>
            <color indexed="81"/>
            <rFont val="Tahoma"/>
            <family val="2"/>
          </rPr>
          <t xml:space="preserve">
This should be 11 at the end of the season, now it is lower to test the system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 Barberis Negra</author>
  </authors>
  <commentList>
    <comment ref="B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Nicola Barberis Negra:</t>
        </r>
        <r>
          <rPr>
            <sz val="9"/>
            <color indexed="81"/>
            <rFont val="Tahoma"/>
            <family val="2"/>
          </rPr>
          <t xml:space="preserve">
This should be 11 at the end of the season, now it is lower to test the system</t>
        </r>
      </text>
    </comment>
  </commentList>
</comments>
</file>

<file path=xl/sharedStrings.xml><?xml version="1.0" encoding="utf-8"?>
<sst xmlns="http://schemas.openxmlformats.org/spreadsheetml/2006/main" count="3457" uniqueCount="306">
  <si>
    <t>High</t>
  </si>
  <si>
    <t>Pole</t>
  </si>
  <si>
    <t>Volt</t>
  </si>
  <si>
    <t>1,35</t>
  </si>
  <si>
    <t>0,44125</t>
  </si>
  <si>
    <t>Shot</t>
  </si>
  <si>
    <t>Put</t>
  </si>
  <si>
    <t>1,5</t>
  </si>
  <si>
    <t>1,05</t>
  </si>
  <si>
    <t>Hammer</t>
  </si>
  <si>
    <t>Throw</t>
  </si>
  <si>
    <t>Discus</t>
  </si>
  <si>
    <t>1,1</t>
  </si>
  <si>
    <t>Javelin</t>
  </si>
  <si>
    <t>3,8</t>
  </si>
  <si>
    <t>1,04</t>
  </si>
  <si>
    <t>100m</t>
  </si>
  <si>
    <t>200m</t>
  </si>
  <si>
    <t>400m</t>
  </si>
  <si>
    <t>800m</t>
  </si>
  <si>
    <t>1500m</t>
  </si>
  <si>
    <t>3000m</t>
  </si>
  <si>
    <t>5000m</t>
  </si>
  <si>
    <t>10000m</t>
  </si>
  <si>
    <t>110m Hds</t>
  </si>
  <si>
    <t>200m Hds</t>
  </si>
  <si>
    <t>400m Hds</t>
  </si>
  <si>
    <t>3000m S/c</t>
  </si>
  <si>
    <t>LJ</t>
  </si>
  <si>
    <t>TJ</t>
  </si>
  <si>
    <t>HJ</t>
  </si>
  <si>
    <t>PV</t>
  </si>
  <si>
    <t>SP</t>
  </si>
  <si>
    <t>HT</t>
  </si>
  <si>
    <t>DT</t>
  </si>
  <si>
    <t>JT</t>
  </si>
  <si>
    <t>A</t>
  </si>
  <si>
    <t>Z</t>
  </si>
  <si>
    <t>X</t>
  </si>
  <si>
    <t>Performance</t>
  </si>
  <si>
    <t>Points</t>
  </si>
  <si>
    <t>sec</t>
  </si>
  <si>
    <t>cm</t>
  </si>
  <si>
    <t>TOTAL POINTS</t>
  </si>
  <si>
    <t>http://cheshireaa.com/statistics/dcescoring.htm</t>
  </si>
  <si>
    <t>Firstname</t>
  </si>
  <si>
    <t>Lastname</t>
  </si>
  <si>
    <t>Gender</t>
  </si>
  <si>
    <t>Type</t>
  </si>
  <si>
    <t>Event</t>
  </si>
  <si>
    <t>Result</t>
  </si>
  <si>
    <t>Reult</t>
  </si>
  <si>
    <t>Cat</t>
  </si>
  <si>
    <t>Series</t>
  </si>
  <si>
    <t>Shot 7.26kg</t>
  </si>
  <si>
    <t>Javelin 800g</t>
  </si>
  <si>
    <t>Hammer 7.26kg</t>
  </si>
  <si>
    <t>What to do</t>
    <phoneticPr fontId="1" type="noConversion"/>
  </si>
  <si>
    <t>m</t>
  </si>
  <si>
    <t>1,81</t>
  </si>
  <si>
    <t>42,5</t>
  </si>
  <si>
    <t>91,7</t>
  </si>
  <si>
    <t>0,11193</t>
  </si>
  <si>
    <t>1,88</t>
  </si>
  <si>
    <t>0,02883</t>
  </si>
  <si>
    <t>0,00683</t>
  </si>
  <si>
    <t>0,00272</t>
  </si>
  <si>
    <t>1,9</t>
  </si>
  <si>
    <t>0,000369</t>
  </si>
  <si>
    <t>Hurdles</t>
  </si>
  <si>
    <t>26,7</t>
  </si>
  <si>
    <t>0,99674</t>
  </si>
  <si>
    <t>SC</t>
  </si>
  <si>
    <t>0,00408</t>
  </si>
  <si>
    <t>Long</t>
  </si>
  <si>
    <t>Jump</t>
  </si>
  <si>
    <t>0,188807</t>
  </si>
  <si>
    <t>1,41</t>
  </si>
  <si>
    <t>Triple</t>
  </si>
  <si>
    <t>0,08559</t>
  </si>
  <si>
    <t>Discus 2kg</t>
  </si>
  <si>
    <t>No. Events</t>
  </si>
  <si>
    <t>2000m S/c</t>
  </si>
  <si>
    <t>2000mS/C</t>
  </si>
  <si>
    <t>from data</t>
  </si>
  <si>
    <t>extracted</t>
  </si>
  <si>
    <t>3000mS/c calc</t>
  </si>
  <si>
    <t>WOMEN TABLE</t>
  </si>
  <si>
    <t>2000mS/c calc (interpolation to get same results assuming same pace gives same points - 6sec per km difference to match paces</t>
  </si>
  <si>
    <t>Grading</t>
  </si>
  <si>
    <t>Date</t>
  </si>
  <si>
    <t>Sort by values in column K (alphabetical order by name)</t>
  </si>
  <si>
    <t>Check that all results have the formula in colum K and L</t>
  </si>
  <si>
    <t>The rest of the document should be updated automaticaly</t>
  </si>
  <si>
    <t>Copy and paste results from .csv extracted in http://www.serpentine.org.uk/serpiebase/ReportShow.php?QueryID=35</t>
  </si>
  <si>
    <t>Limit for validity</t>
  </si>
  <si>
    <t>SCORE</t>
  </si>
  <si>
    <t>RANK</t>
  </si>
  <si>
    <t>AGE</t>
  </si>
  <si>
    <t>ATHLETE</t>
  </si>
  <si>
    <t>Serpies</t>
  </si>
  <si>
    <t>ATHLETE (in alphabetical order)</t>
  </si>
  <si>
    <t>Events done</t>
  </si>
  <si>
    <t>Position - No age grading</t>
  </si>
  <si>
    <t>Position - with age grading</t>
  </si>
  <si>
    <t>Points general</t>
  </si>
  <si>
    <t>Points age graded</t>
  </si>
  <si>
    <t>Sprint</t>
  </si>
  <si>
    <t>MD</t>
  </si>
  <si>
    <t>Endurance</t>
  </si>
  <si>
    <t>Jumps</t>
  </si>
  <si>
    <t>Throws</t>
  </si>
  <si>
    <t>Point per event</t>
  </si>
  <si>
    <t>Events that counts</t>
  </si>
  <si>
    <t>MD&amp;Endurance</t>
  </si>
  <si>
    <t>King of Sprint</t>
  </si>
  <si>
    <t>King of Endurance</t>
  </si>
  <si>
    <t>King of Hurdles</t>
  </si>
  <si>
    <t>King of Jumps</t>
  </si>
  <si>
    <t>King of Throws</t>
  </si>
  <si>
    <t>Rank</t>
  </si>
  <si>
    <t>2000m steeplechase</t>
  </si>
  <si>
    <t>High jump</t>
  </si>
  <si>
    <t>Long jump</t>
  </si>
  <si>
    <t>400m hurdles</t>
  </si>
  <si>
    <t>Triple jump</t>
  </si>
  <si>
    <t>Pole vault</t>
  </si>
  <si>
    <t>Discus 1.5kg</t>
  </si>
  <si>
    <t>Shot 6kg</t>
  </si>
  <si>
    <t>Discus 1kg</t>
  </si>
  <si>
    <t>Shot 5kg</t>
  </si>
  <si>
    <t>Javelin 700g</t>
  </si>
  <si>
    <t>Hammer 6kg</t>
  </si>
  <si>
    <t>Javelin 600g</t>
  </si>
  <si>
    <t>Hammer 5kg</t>
  </si>
  <si>
    <t>Name</t>
  </si>
  <si>
    <t>Events</t>
  </si>
  <si>
    <t>Overall Ranking</t>
  </si>
  <si>
    <t>Age Graded Ranking</t>
  </si>
  <si>
    <t>King of Sprints</t>
  </si>
  <si>
    <t>Age group implements</t>
  </si>
  <si>
    <t>Men</t>
  </si>
  <si>
    <t>Women</t>
  </si>
  <si>
    <t>Shot 4kg</t>
  </si>
  <si>
    <t>Shot 3kg</t>
  </si>
  <si>
    <t>Discus 0.75kg</t>
  </si>
  <si>
    <t>Hammer 3kg</t>
  </si>
  <si>
    <t>Hammer 4kg</t>
  </si>
  <si>
    <t>Javelin 500g</t>
  </si>
  <si>
    <t>Javelin 400g</t>
  </si>
  <si>
    <t>Events done Master</t>
  </si>
  <si>
    <t>Events done Senior</t>
  </si>
  <si>
    <t>Caroline Morgan</t>
  </si>
  <si>
    <t>Catkin Shelley</t>
  </si>
  <si>
    <t>Camilla Allwood</t>
  </si>
  <si>
    <t>Hel James</t>
  </si>
  <si>
    <t>Laura Carmichael</t>
  </si>
  <si>
    <t>Mary Davies</t>
  </si>
  <si>
    <t>Victoria Brown</t>
  </si>
  <si>
    <t>Caroline Torry</t>
  </si>
  <si>
    <t>Rhiannon Needham</t>
  </si>
  <si>
    <t>1500m S/c</t>
  </si>
  <si>
    <t>1500m steeplechase</t>
  </si>
  <si>
    <t>100m hurdles</t>
  </si>
  <si>
    <t>Hammer 2kg</t>
  </si>
  <si>
    <t>F</t>
  </si>
  <si>
    <t>track</t>
  </si>
  <si>
    <t>Middlesex Young Athletes League</t>
  </si>
  <si>
    <t>West</t>
  </si>
  <si>
    <t>SL</t>
  </si>
  <si>
    <t>Southern Athletics League (div 3)</t>
  </si>
  <si>
    <t>Ndiaye</t>
  </si>
  <si>
    <t>Camilla</t>
  </si>
  <si>
    <t>Allwood</t>
  </si>
  <si>
    <t>FV55</t>
  </si>
  <si>
    <t>field</t>
  </si>
  <si>
    <t>FV35</t>
  </si>
  <si>
    <t>Catkin</t>
  </si>
  <si>
    <t>Shelley</t>
  </si>
  <si>
    <t>FV50</t>
  </si>
  <si>
    <t>Hel</t>
  </si>
  <si>
    <t>James</t>
  </si>
  <si>
    <t>FV65</t>
  </si>
  <si>
    <t>Iliana</t>
  </si>
  <si>
    <t>Tesfamariam</t>
  </si>
  <si>
    <t>75m</t>
  </si>
  <si>
    <t>FU11</t>
  </si>
  <si>
    <t>FU17</t>
  </si>
  <si>
    <t>FU13</t>
  </si>
  <si>
    <t>Mary</t>
  </si>
  <si>
    <t>Davies</t>
  </si>
  <si>
    <t>FV40</t>
  </si>
  <si>
    <t>Rhiannon</t>
  </si>
  <si>
    <t>Needham</t>
  </si>
  <si>
    <t>FV45</t>
  </si>
  <si>
    <t>Sarah</t>
  </si>
  <si>
    <t>Pemberton</t>
  </si>
  <si>
    <t>Shiloh</t>
  </si>
  <si>
    <t>Wright-Taipow</t>
  </si>
  <si>
    <t>Avril</t>
  </si>
  <si>
    <t>Riddell</t>
  </si>
  <si>
    <t>FV60</t>
  </si>
  <si>
    <t>Rosenheim League (Eastern div)</t>
  </si>
  <si>
    <t>Sophie Anne</t>
  </si>
  <si>
    <t>Flanagan</t>
  </si>
  <si>
    <t>Southern Counties Vets AC League</t>
  </si>
  <si>
    <t>Jacqueline</t>
  </si>
  <si>
    <t>O'Connor</t>
  </si>
  <si>
    <t>2000m walk</t>
  </si>
  <si>
    <t>Margaret</t>
  </si>
  <si>
    <t>Lang</t>
  </si>
  <si>
    <t>Victoria</t>
  </si>
  <si>
    <t>Brown</t>
  </si>
  <si>
    <t>Awa</t>
  </si>
  <si>
    <t>Maria</t>
  </si>
  <si>
    <t>Laura</t>
  </si>
  <si>
    <t>Carmichael</t>
  </si>
  <si>
    <t>Stephanie</t>
  </si>
  <si>
    <t>Vaatz</t>
  </si>
  <si>
    <t>Jacqueline O'Connor</t>
  </si>
  <si>
    <t>Natasha</t>
  </si>
  <si>
    <t>Sheel</t>
  </si>
  <si>
    <t>Lynne</t>
  </si>
  <si>
    <t>Maughan</t>
  </si>
  <si>
    <t>Tchatchouang Zim</t>
  </si>
  <si>
    <t>Sophia</t>
  </si>
  <si>
    <t>Amey</t>
  </si>
  <si>
    <t>Cull</t>
  </si>
  <si>
    <t>Anna</t>
  </si>
  <si>
    <t>Hollingsworth</t>
  </si>
  <si>
    <t>FU20</t>
  </si>
  <si>
    <t>SEAA U20/Senior Championships</t>
  </si>
  <si>
    <t>600m</t>
  </si>
  <si>
    <t>Katie</t>
  </si>
  <si>
    <t>Sherlock/clarke</t>
  </si>
  <si>
    <t>300m</t>
  </si>
  <si>
    <t>Highgate Harriers Open Meeting</t>
  </si>
  <si>
    <t>Knox</t>
  </si>
  <si>
    <t>Sonia</t>
  </si>
  <si>
    <t>Pignorel</t>
  </si>
  <si>
    <t>Davis</t>
  </si>
  <si>
    <t>Carter</t>
  </si>
  <si>
    <t>Abi</t>
  </si>
  <si>
    <t>Williams</t>
  </si>
  <si>
    <t>Abigail</t>
  </si>
  <si>
    <t>Dichter</t>
  </si>
  <si>
    <t>75m hurdles</t>
  </si>
  <si>
    <t>FU15</t>
  </si>
  <si>
    <t>Newham Open Meeting</t>
  </si>
  <si>
    <t>England Athletics Under 20/Under 23 Championships</t>
  </si>
  <si>
    <t>Carole</t>
  </si>
  <si>
    <t>Wisdom</t>
  </si>
  <si>
    <t>Christine</t>
  </si>
  <si>
    <t>Kennedy</t>
  </si>
  <si>
    <t>ClÃ©mentine</t>
  </si>
  <si>
    <t>Masson</t>
  </si>
  <si>
    <t>Jo</t>
  </si>
  <si>
    <t>Burkett</t>
  </si>
  <si>
    <t>Kyle</t>
  </si>
  <si>
    <t>Kettler</t>
  </si>
  <si>
    <t>Marianne</t>
  </si>
  <si>
    <t>Morris</t>
  </si>
  <si>
    <t>Phil</t>
  </si>
  <si>
    <t>Kelvin</t>
  </si>
  <si>
    <t>Pippa</t>
  </si>
  <si>
    <t>Bethune</t>
  </si>
  <si>
    <t>Ahlem</t>
  </si>
  <si>
    <t>Ben Gueblia</t>
  </si>
  <si>
    <t>Club Championship 3000m</t>
  </si>
  <si>
    <t>Ana</t>
  </si>
  <si>
    <t>Penalver</t>
  </si>
  <si>
    <t>1mile</t>
  </si>
  <si>
    <t>Club Championship 1mile</t>
  </si>
  <si>
    <t>Andrea</t>
  </si>
  <si>
    <t>Sanders-Reece</t>
  </si>
  <si>
    <t>Lawson</t>
  </si>
  <si>
    <t>Harding</t>
  </si>
  <si>
    <t>Anne</t>
  </si>
  <si>
    <t>Eden</t>
  </si>
  <si>
    <t>Elvira</t>
  </si>
  <si>
    <t>Gonzalo</t>
  </si>
  <si>
    <t>Encarna</t>
  </si>
  <si>
    <t>Rodriguez</t>
  </si>
  <si>
    <t>Frances</t>
  </si>
  <si>
    <t>Ngu</t>
  </si>
  <si>
    <t>Kristin</t>
  </si>
  <si>
    <t>Raassum</t>
  </si>
  <si>
    <t>Laetitia</t>
  </si>
  <si>
    <t>Tetart</t>
  </si>
  <si>
    <t>Hamilton</t>
  </si>
  <si>
    <t>Lauren</t>
  </si>
  <si>
    <t>Roe</t>
  </si>
  <si>
    <t>Megan</t>
  </si>
  <si>
    <t>Roberts</t>
  </si>
  <si>
    <t>Adams</t>
  </si>
  <si>
    <t>Newton</t>
  </si>
  <si>
    <t>Sophie</t>
  </si>
  <si>
    <t>Taylor</t>
  </si>
  <si>
    <t>Amey Cull</t>
  </si>
  <si>
    <t>Sophie Anne Flanagan</t>
  </si>
  <si>
    <t>Rosenheim League Final</t>
  </si>
  <si>
    <t>Vets AC 5k Championship</t>
  </si>
  <si>
    <t>Vets AC T&amp;F Championships</t>
  </si>
  <si>
    <t>Herne Hill Harriers Open Meeting</t>
  </si>
  <si>
    <t>Veterans AC 10,000m Championships</t>
  </si>
  <si>
    <t>European Masters Track and Field Champs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</si>
</sst>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0"/>
    <numFmt numFmtId="165" formatCode="0.0000"/>
    <numFmt numFmtId="166" formatCode="#,##0.000000000000"/>
    <numFmt numFmtId="167" formatCode="0.00000"/>
    <numFmt numFmtId="168" formatCode="0.0"/>
  </numFmts>
  <fonts count="9" x14ac:knownFonts="1">
    <font>
      <sz val="10"/>
      <color indexed="8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5" fontId="0" fillId="0" borderId="0" xfId="0" applyNumberFormat="1"/>
    <xf numFmtId="166" fontId="0" fillId="0" borderId="0" xfId="0" applyNumberFormat="1"/>
    <xf numFmtId="2" fontId="0" fillId="3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167" fontId="0" fillId="0" borderId="0" xfId="0" applyNumberFormat="1"/>
    <xf numFmtId="0" fontId="0" fillId="4" borderId="0" xfId="0" applyFill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9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168" fontId="0" fillId="8" borderId="0" xfId="0" applyNumberFormat="1" applyFill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4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6" borderId="0" xfId="0" applyFill="1" applyBorder="1" applyAlignment="1">
      <alignment horizontal="center" vertical="center"/>
    </xf>
    <xf numFmtId="1" fontId="0" fillId="8" borderId="0" xfId="0" applyNumberFormat="1" applyFill="1" applyAlignment="1">
      <alignment horizontal="center" vertical="center"/>
    </xf>
    <xf numFmtId="16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" fontId="0" fillId="6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16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Calculator!$AB$2</c:f>
              <c:strCache>
                <c:ptCount val="1"/>
                <c:pt idx="0">
                  <c:v>Sprint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Caroline Morgan</c:v>
                </c:pt>
                <c:pt idx="2">
                  <c:v>Amey Cull</c:v>
                </c:pt>
                <c:pt idx="4">
                  <c:v>Catkin Shelley</c:v>
                </c:pt>
                <c:pt idx="6">
                  <c:v>Jacqueline O'Connor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Laura Carmichael</c:v>
                </c:pt>
                <c:pt idx="20">
                  <c:v>Caroline Torry</c:v>
                </c:pt>
                <c:pt idx="22">
                  <c:v>Rhiannon Needham</c:v>
                </c:pt>
              </c:strCache>
            </c:strRef>
          </c:cat>
          <c:val>
            <c:numRef>
              <c:f>Calculator!$AB$4:$AB$26</c:f>
              <c:numCache>
                <c:formatCode>General</c:formatCode>
                <c:ptCount val="23"/>
                <c:pt idx="0" formatCode="0.00">
                  <c:v>0</c:v>
                </c:pt>
                <c:pt idx="1">
                  <c:v>0</c:v>
                </c:pt>
                <c:pt idx="2" formatCode="0.00">
                  <c:v>0</c:v>
                </c:pt>
                <c:pt idx="3">
                  <c:v>0</c:v>
                </c:pt>
                <c:pt idx="4" formatCode="0.00">
                  <c:v>778.2381595834421</c:v>
                </c:pt>
                <c:pt idx="5">
                  <c:v>0</c:v>
                </c:pt>
                <c:pt idx="6" formatCode="0.00">
                  <c:v>0</c:v>
                </c:pt>
                <c:pt idx="7">
                  <c:v>0</c:v>
                </c:pt>
                <c:pt idx="8" formatCode="0.00">
                  <c:v>214.62683319238306</c:v>
                </c:pt>
                <c:pt idx="9">
                  <c:v>0</c:v>
                </c:pt>
                <c:pt idx="10" formatCode="0.00">
                  <c:v>0</c:v>
                </c:pt>
                <c:pt idx="11">
                  <c:v>0</c:v>
                </c:pt>
                <c:pt idx="12" formatCode="0.00">
                  <c:v>0</c:v>
                </c:pt>
                <c:pt idx="13">
                  <c:v>0</c:v>
                </c:pt>
                <c:pt idx="14" formatCode="0.00">
                  <c:v>0</c:v>
                </c:pt>
                <c:pt idx="15">
                  <c:v>0</c:v>
                </c:pt>
                <c:pt idx="16" formatCode="0.00">
                  <c:v>0</c:v>
                </c:pt>
                <c:pt idx="17">
                  <c:v>0</c:v>
                </c:pt>
                <c:pt idx="18" formatCode="0.00">
                  <c:v>0</c:v>
                </c:pt>
                <c:pt idx="19">
                  <c:v>0</c:v>
                </c:pt>
                <c:pt idx="20" formatCode="0.00">
                  <c:v>0</c:v>
                </c:pt>
                <c:pt idx="21">
                  <c:v>0</c:v>
                </c:pt>
                <c:pt idx="22" formatCode="0.00">
                  <c:v>1283.0065532987319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7-4796-B2E7-CD55D4EF8559}"/>
            </c:ext>
          </c:extLst>
        </c:ser>
        <c:ser>
          <c:idx val="1"/>
          <c:order val="1"/>
          <c:tx>
            <c:strRef>
              <c:f>Calculator!$AE$2</c:f>
              <c:strCache>
                <c:ptCount val="1"/>
                <c:pt idx="0">
                  <c:v>MD&amp;Endurance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Caroline Morgan</c:v>
                </c:pt>
                <c:pt idx="2">
                  <c:v>Amey Cull</c:v>
                </c:pt>
                <c:pt idx="4">
                  <c:v>Catkin Shelley</c:v>
                </c:pt>
                <c:pt idx="6">
                  <c:v>Jacqueline O'Connor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Laura Carmichael</c:v>
                </c:pt>
                <c:pt idx="20">
                  <c:v>Caroline Torry</c:v>
                </c:pt>
                <c:pt idx="22">
                  <c:v>Rhiannon Needham</c:v>
                </c:pt>
              </c:strCache>
            </c:strRef>
          </c:cat>
          <c:val>
            <c:numRef>
              <c:f>Calculator!$AE$4:$AE$26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7-4796-B2E7-CD55D4EF8559}"/>
            </c:ext>
          </c:extLst>
        </c:ser>
        <c:ser>
          <c:idx val="2"/>
          <c:order val="2"/>
          <c:tx>
            <c:strRef>
              <c:f>Calculator!#REF!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Caroline Morgan</c:v>
                </c:pt>
                <c:pt idx="2">
                  <c:v>Amey Cull</c:v>
                </c:pt>
                <c:pt idx="4">
                  <c:v>Catkin Shelley</c:v>
                </c:pt>
                <c:pt idx="6">
                  <c:v>Jacqueline O'Connor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Laura Carmichael</c:v>
                </c:pt>
                <c:pt idx="20">
                  <c:v>Caroline Torry</c:v>
                </c:pt>
                <c:pt idx="22">
                  <c:v>Rhiannon Needham</c:v>
                </c:pt>
              </c:strCache>
            </c:strRef>
          </c:cat>
          <c:val>
            <c:numRef>
              <c:f>Calculator!#REF!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17-4796-B2E7-CD55D4EF8559}"/>
            </c:ext>
          </c:extLst>
        </c:ser>
        <c:ser>
          <c:idx val="3"/>
          <c:order val="3"/>
          <c:tx>
            <c:strRef>
              <c:f>Calculator!$AH$2</c:f>
              <c:strCache>
                <c:ptCount val="1"/>
                <c:pt idx="0">
                  <c:v>Hurdles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Caroline Morgan</c:v>
                </c:pt>
                <c:pt idx="2">
                  <c:v>Amey Cull</c:v>
                </c:pt>
                <c:pt idx="4">
                  <c:v>Catkin Shelley</c:v>
                </c:pt>
                <c:pt idx="6">
                  <c:v>Jacqueline O'Connor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Laura Carmichael</c:v>
                </c:pt>
                <c:pt idx="20">
                  <c:v>Caroline Torry</c:v>
                </c:pt>
                <c:pt idx="22">
                  <c:v>Rhiannon Needham</c:v>
                </c:pt>
              </c:strCache>
            </c:strRef>
          </c:cat>
          <c:val>
            <c:numRef>
              <c:f>Calculator!$AH$4:$AH$26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466.32380425575565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954.93183343154976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17-4796-B2E7-CD55D4EF8559}"/>
            </c:ext>
          </c:extLst>
        </c:ser>
        <c:ser>
          <c:idx val="4"/>
          <c:order val="4"/>
          <c:tx>
            <c:strRef>
              <c:f>Calculator!$AK$2</c:f>
              <c:strCache>
                <c:ptCount val="1"/>
                <c:pt idx="0">
                  <c:v>Jumps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Caroline Morgan</c:v>
                </c:pt>
                <c:pt idx="2">
                  <c:v>Amey Cull</c:v>
                </c:pt>
                <c:pt idx="4">
                  <c:v>Catkin Shelley</c:v>
                </c:pt>
                <c:pt idx="6">
                  <c:v>Jacqueline O'Connor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Laura Carmichael</c:v>
                </c:pt>
                <c:pt idx="20">
                  <c:v>Caroline Torry</c:v>
                </c:pt>
                <c:pt idx="22">
                  <c:v>Rhiannon Needham</c:v>
                </c:pt>
              </c:strCache>
            </c:strRef>
          </c:cat>
          <c:val>
            <c:numRef>
              <c:f>Calculator!$AK$4:$AK$26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17-4796-B2E7-CD55D4EF8559}"/>
            </c:ext>
          </c:extLst>
        </c:ser>
        <c:ser>
          <c:idx val="5"/>
          <c:order val="5"/>
          <c:tx>
            <c:strRef>
              <c:f>Calculator!$AN$2</c:f>
              <c:strCache>
                <c:ptCount val="1"/>
                <c:pt idx="0">
                  <c:v>Throws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Caroline Morgan</c:v>
                </c:pt>
                <c:pt idx="2">
                  <c:v>Amey Cull</c:v>
                </c:pt>
                <c:pt idx="4">
                  <c:v>Catkin Shelley</c:v>
                </c:pt>
                <c:pt idx="6">
                  <c:v>Jacqueline O'Connor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Laura Carmichael</c:v>
                </c:pt>
                <c:pt idx="20">
                  <c:v>Caroline Torry</c:v>
                </c:pt>
                <c:pt idx="22">
                  <c:v>Rhiannon Needham</c:v>
                </c:pt>
              </c:strCache>
            </c:strRef>
          </c:cat>
          <c:val>
            <c:numRef>
              <c:f>Calculator!$AN$4:$AN$26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1050.6868763591615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590.58817340471455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1260.736075702976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17-4796-B2E7-CD55D4EF8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0515288"/>
        <c:axId val="720519600"/>
      </c:barChart>
      <c:catAx>
        <c:axId val="720515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519600"/>
        <c:crosses val="autoZero"/>
        <c:auto val="1"/>
        <c:lblAlgn val="ctr"/>
        <c:lblOffset val="100"/>
        <c:noMultiLvlLbl val="0"/>
      </c:catAx>
      <c:valAx>
        <c:axId val="72051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515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'Calculator AG'!$AN$2</c:f>
              <c:strCache>
                <c:ptCount val="1"/>
                <c:pt idx="0">
                  <c:v>Sprint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Caroline Morgan</c:v>
                </c:pt>
                <c:pt idx="2">
                  <c:v>Amey Cull</c:v>
                </c:pt>
                <c:pt idx="4">
                  <c:v>Catkin Shelley</c:v>
                </c:pt>
                <c:pt idx="6">
                  <c:v>Jacqueline O'Connor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Laura Carmichael</c:v>
                </c:pt>
                <c:pt idx="20">
                  <c:v>Caroline Torry</c:v>
                </c:pt>
                <c:pt idx="22">
                  <c:v>Rhiannon Needham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AG'!$AN$3:$AN$39</c15:sqref>
                  </c15:fullRef>
                </c:ext>
              </c:extLst>
              <c:f>'Calculator AG'!$AN$3:$AN$26</c:f>
              <c:numCache>
                <c:formatCode>0.00</c:formatCode>
                <c:ptCount val="24"/>
                <c:pt idx="1">
                  <c:v>0</c:v>
                </c:pt>
                <c:pt idx="3">
                  <c:v>0</c:v>
                </c:pt>
                <c:pt idx="5">
                  <c:v>1664.6016864289845</c:v>
                </c:pt>
                <c:pt idx="7">
                  <c:v>565.12423079383939</c:v>
                </c:pt>
                <c:pt idx="9">
                  <c:v>1278.9598645891097</c:v>
                </c:pt>
                <c:pt idx="11">
                  <c:v>1075.6951263401509</c:v>
                </c:pt>
                <c:pt idx="13">
                  <c:v>1237.800549237933</c:v>
                </c:pt>
                <c:pt idx="15">
                  <c:v>293.35784468182226</c:v>
                </c:pt>
                <c:pt idx="17">
                  <c:v>0</c:v>
                </c:pt>
                <c:pt idx="19">
                  <c:v>1237.800549237933</c:v>
                </c:pt>
                <c:pt idx="21">
                  <c:v>0</c:v>
                </c:pt>
                <c:pt idx="23">
                  <c:v>1460.3280414054252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D-43C2-A4FD-10838D0054A6}"/>
            </c:ext>
          </c:extLst>
        </c:ser>
        <c:ser>
          <c:idx val="1"/>
          <c:order val="1"/>
          <c:tx>
            <c:strRef>
              <c:f>'Calculator AG'!$AO$2</c:f>
              <c:strCache>
                <c:ptCount val="1"/>
                <c:pt idx="0">
                  <c:v>MD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Caroline Morgan</c:v>
                </c:pt>
                <c:pt idx="2">
                  <c:v>Amey Cull</c:v>
                </c:pt>
                <c:pt idx="4">
                  <c:v>Catkin Shelley</c:v>
                </c:pt>
                <c:pt idx="6">
                  <c:v>Jacqueline O'Connor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Laura Carmichael</c:v>
                </c:pt>
                <c:pt idx="20">
                  <c:v>Caroline Torry</c:v>
                </c:pt>
                <c:pt idx="22">
                  <c:v>Rhiannon Needham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AG'!$AO$3:$AO$39</c15:sqref>
                  </c15:fullRef>
                </c:ext>
              </c:extLst>
              <c:f>'Calculator AG'!$AO$3:$AO$26</c:f>
              <c:numCache>
                <c:formatCode>0.00</c:formatCode>
                <c:ptCount val="24"/>
                <c:pt idx="1">
                  <c:v>0</c:v>
                </c:pt>
                <c:pt idx="3">
                  <c:v>181.62349604124586</c:v>
                </c:pt>
                <c:pt idx="5">
                  <c:v>2443.2830659713213</c:v>
                </c:pt>
                <c:pt idx="7">
                  <c:v>1544.3447277153141</c:v>
                </c:pt>
                <c:pt idx="9">
                  <c:v>1690.8906048653898</c:v>
                </c:pt>
                <c:pt idx="11">
                  <c:v>0</c:v>
                </c:pt>
                <c:pt idx="13">
                  <c:v>1559.0770444533684</c:v>
                </c:pt>
                <c:pt idx="15">
                  <c:v>141.52911695891152</c:v>
                </c:pt>
                <c:pt idx="17">
                  <c:v>1670.2271389867205</c:v>
                </c:pt>
                <c:pt idx="19">
                  <c:v>1559.0770444533684</c:v>
                </c:pt>
                <c:pt idx="21">
                  <c:v>0</c:v>
                </c:pt>
                <c:pt idx="23">
                  <c:v>738.09680323282441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7D-43C2-A4FD-10838D0054A6}"/>
            </c:ext>
          </c:extLst>
        </c:ser>
        <c:ser>
          <c:idx val="2"/>
          <c:order val="2"/>
          <c:tx>
            <c:strRef>
              <c:f>'Calculator AG'!$AP$2</c:f>
              <c:strCache>
                <c:ptCount val="1"/>
                <c:pt idx="0">
                  <c:v>Endurance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Caroline Morgan</c:v>
                </c:pt>
                <c:pt idx="2">
                  <c:v>Amey Cull</c:v>
                </c:pt>
                <c:pt idx="4">
                  <c:v>Catkin Shelley</c:v>
                </c:pt>
                <c:pt idx="6">
                  <c:v>Jacqueline O'Connor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Laura Carmichael</c:v>
                </c:pt>
                <c:pt idx="20">
                  <c:v>Caroline Torry</c:v>
                </c:pt>
                <c:pt idx="22">
                  <c:v>Rhiannon Needham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AG'!$AP$3:$AP$39</c15:sqref>
                  </c15:fullRef>
                </c:ext>
              </c:extLst>
              <c:f>'Calculator AG'!$AP$3:$AP$26</c:f>
              <c:numCache>
                <c:formatCode>0.00</c:formatCode>
                <c:ptCount val="24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478.89115976424387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739.25480847246524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7D-43C2-A4FD-10838D0054A6}"/>
            </c:ext>
          </c:extLst>
        </c:ser>
        <c:ser>
          <c:idx val="3"/>
          <c:order val="3"/>
          <c:tx>
            <c:strRef>
              <c:f>'Calculator AG'!$AQ$2</c:f>
              <c:strCache>
                <c:ptCount val="1"/>
                <c:pt idx="0">
                  <c:v>Hurdles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Caroline Morgan</c:v>
                </c:pt>
                <c:pt idx="2">
                  <c:v>Amey Cull</c:v>
                </c:pt>
                <c:pt idx="4">
                  <c:v>Catkin Shelley</c:v>
                </c:pt>
                <c:pt idx="6">
                  <c:v>Jacqueline O'Connor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Laura Carmichael</c:v>
                </c:pt>
                <c:pt idx="20">
                  <c:v>Caroline Torry</c:v>
                </c:pt>
                <c:pt idx="22">
                  <c:v>Rhiannon Needham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AG'!$AQ$3:$AQ$39</c15:sqref>
                  </c15:fullRef>
                </c:ext>
              </c:extLst>
              <c:f>'Calculator AG'!$AQ$3:$AQ$26</c:f>
              <c:numCache>
                <c:formatCode>0.00</c:formatCode>
                <c:ptCount val="24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1570.4204595323074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1556.3585119239569</c:v>
                </c:pt>
                <c:pt idx="19">
                  <c:v>0</c:v>
                </c:pt>
                <c:pt idx="21">
                  <c:v>0</c:v>
                </c:pt>
                <c:pt idx="23">
                  <c:v>1085.0998564840547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7D-43C2-A4FD-10838D0054A6}"/>
            </c:ext>
          </c:extLst>
        </c:ser>
        <c:ser>
          <c:idx val="4"/>
          <c:order val="4"/>
          <c:tx>
            <c:strRef>
              <c:f>'Calculator AG'!$AR$2</c:f>
              <c:strCache>
                <c:ptCount val="1"/>
                <c:pt idx="0">
                  <c:v>Jumps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Caroline Morgan</c:v>
                </c:pt>
                <c:pt idx="2">
                  <c:v>Amey Cull</c:v>
                </c:pt>
                <c:pt idx="4">
                  <c:v>Catkin Shelley</c:v>
                </c:pt>
                <c:pt idx="6">
                  <c:v>Jacqueline O'Connor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Laura Carmichael</c:v>
                </c:pt>
                <c:pt idx="20">
                  <c:v>Caroline Torry</c:v>
                </c:pt>
                <c:pt idx="22">
                  <c:v>Rhiannon Needham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AG'!$AR$3:$AR$39</c15:sqref>
                  </c15:fullRef>
                </c:ext>
              </c:extLst>
              <c:f>'Calculator AG'!$AR$3:$AR$26</c:f>
              <c:numCache>
                <c:formatCode>0.00</c:formatCode>
                <c:ptCount val="24"/>
                <c:pt idx="1">
                  <c:v>0</c:v>
                </c:pt>
                <c:pt idx="3">
                  <c:v>629.11868094267186</c:v>
                </c:pt>
                <c:pt idx="5">
                  <c:v>0</c:v>
                </c:pt>
                <c:pt idx="7">
                  <c:v>0</c:v>
                </c:pt>
                <c:pt idx="9">
                  <c:v>1090.8661018294802</c:v>
                </c:pt>
                <c:pt idx="11">
                  <c:v>1131.1303505324711</c:v>
                </c:pt>
                <c:pt idx="13">
                  <c:v>0</c:v>
                </c:pt>
                <c:pt idx="15">
                  <c:v>340.94138742069185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587.25340854335172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7D-43C2-A4FD-10838D0054A6}"/>
            </c:ext>
          </c:extLst>
        </c:ser>
        <c:ser>
          <c:idx val="5"/>
          <c:order val="5"/>
          <c:tx>
            <c:strRef>
              <c:f>'Calculator AG'!$AS$2</c:f>
              <c:strCache>
                <c:ptCount val="1"/>
                <c:pt idx="0">
                  <c:v>Throws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Caroline Morgan</c:v>
                </c:pt>
                <c:pt idx="2">
                  <c:v>Amey Cull</c:v>
                </c:pt>
                <c:pt idx="4">
                  <c:v>Catkin Shelley</c:v>
                </c:pt>
                <c:pt idx="6">
                  <c:v>Jacqueline O'Connor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Laura Carmichael</c:v>
                </c:pt>
                <c:pt idx="20">
                  <c:v>Caroline Torry</c:v>
                </c:pt>
                <c:pt idx="22">
                  <c:v>Rhiannon Needham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AG'!$AS$3:$AS$39</c15:sqref>
                  </c15:fullRef>
                </c:ext>
              </c:extLst>
              <c:f>'Calculator AG'!$AS$3:$AS$26</c:f>
              <c:numCache>
                <c:formatCode>0.00</c:formatCode>
                <c:ptCount val="24"/>
                <c:pt idx="1">
                  <c:v>0</c:v>
                </c:pt>
                <c:pt idx="3">
                  <c:v>1121.7251382723036</c:v>
                </c:pt>
                <c:pt idx="5">
                  <c:v>0</c:v>
                </c:pt>
                <c:pt idx="7">
                  <c:v>0</c:v>
                </c:pt>
                <c:pt idx="9">
                  <c:v>1924.9269556501015</c:v>
                </c:pt>
                <c:pt idx="11">
                  <c:v>1830.2165664209867</c:v>
                </c:pt>
                <c:pt idx="13">
                  <c:v>12.608463854767782</c:v>
                </c:pt>
                <c:pt idx="15">
                  <c:v>1479.0987410848541</c:v>
                </c:pt>
                <c:pt idx="17">
                  <c:v>0</c:v>
                </c:pt>
                <c:pt idx="19">
                  <c:v>12.608463854767782</c:v>
                </c:pt>
                <c:pt idx="21">
                  <c:v>0</c:v>
                </c:pt>
                <c:pt idx="23">
                  <c:v>643.41558034337049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7D-43C2-A4FD-10838D005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2056640"/>
        <c:axId val="642060560"/>
      </c:barChart>
      <c:catAx>
        <c:axId val="642056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060560"/>
        <c:crosses val="autoZero"/>
        <c:auto val="1"/>
        <c:lblAlgn val="ctr"/>
        <c:lblOffset val="100"/>
        <c:noMultiLvlLbl val="0"/>
      </c:catAx>
      <c:valAx>
        <c:axId val="64206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05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304800</xdr:colOff>
          <xdr:row>21</xdr:row>
          <xdr:rowOff>142875</xdr:rowOff>
        </xdr:from>
        <xdr:to>
          <xdr:col>12</xdr:col>
          <xdr:colOff>238125</xdr:colOff>
          <xdr:row>25</xdr:row>
          <xdr:rowOff>57150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Results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390525</xdr:colOff>
          <xdr:row>26</xdr:row>
          <xdr:rowOff>38100</xdr:rowOff>
        </xdr:from>
        <xdr:to>
          <xdr:col>12</xdr:col>
          <xdr:colOff>200025</xdr:colOff>
          <xdr:row>29</xdr:row>
          <xdr:rowOff>142875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Results - Masters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133350</xdr:colOff>
      <xdr:row>3</xdr:row>
      <xdr:rowOff>95249</xdr:rowOff>
    </xdr:from>
    <xdr:to>
      <xdr:col>54</xdr:col>
      <xdr:colOff>381000</xdr:colOff>
      <xdr:row>40</xdr:row>
      <xdr:rowOff>57149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523874</xdr:colOff>
      <xdr:row>8</xdr:row>
      <xdr:rowOff>47624</xdr:rowOff>
    </xdr:from>
    <xdr:to>
      <xdr:col>55</xdr:col>
      <xdr:colOff>552449</xdr:colOff>
      <xdr:row>36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447675</xdr:colOff>
      <xdr:row>0</xdr:row>
      <xdr:rowOff>0</xdr:rowOff>
    </xdr:from>
    <xdr:to>
      <xdr:col>16</xdr:col>
      <xdr:colOff>571500</xdr:colOff>
      <xdr:row>25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0"/>
          <a:ext cx="5191125" cy="414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25</xdr:row>
      <xdr:rowOff>57150</xdr:rowOff>
    </xdr:from>
    <xdr:to>
      <xdr:col>25</xdr:col>
      <xdr:colOff>388525</xdr:colOff>
      <xdr:row>76</xdr:row>
      <xdr:rowOff>84475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4" t="17145"/>
        <a:stretch/>
      </xdr:blipFill>
      <xdr:spPr>
        <a:xfrm>
          <a:off x="533400" y="4105275"/>
          <a:ext cx="14618875" cy="828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cheshireaa.com/statistics/dcescoring.ht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76"/>
  <sheetViews>
    <sheetView tabSelected="1" topLeftCell="A36" workbookViewId="0">
      <selection activeCell="A22" sqref="A22:D76"/>
    </sheetView>
  </sheetViews>
  <sheetFormatPr defaultColWidth="9.140625" defaultRowHeight="12.75" x14ac:dyDescent="0.2"/>
  <cols>
    <col min="1" max="1" width="4" style="4" customWidth="1"/>
    <col min="2" max="2" width="19.28515625" style="4" bestFit="1" customWidth="1"/>
    <col min="3" max="16384" width="9.140625" style="4"/>
  </cols>
  <sheetData>
    <row r="1" spans="2:21" x14ac:dyDescent="0.2">
      <c r="L1" s="87" t="s">
        <v>115</v>
      </c>
      <c r="M1" s="87"/>
      <c r="N1" s="92" t="s">
        <v>116</v>
      </c>
      <c r="O1" s="92"/>
      <c r="P1" s="87" t="s">
        <v>117</v>
      </c>
      <c r="Q1" s="87"/>
      <c r="R1" s="92" t="s">
        <v>118</v>
      </c>
      <c r="S1" s="92"/>
      <c r="T1" s="87" t="s">
        <v>119</v>
      </c>
      <c r="U1" s="87"/>
    </row>
    <row r="2" spans="2:21" ht="45" customHeight="1" x14ac:dyDescent="0.2">
      <c r="B2" s="20" t="s">
        <v>100</v>
      </c>
      <c r="C2" s="43" t="s">
        <v>151</v>
      </c>
      <c r="D2" s="43" t="s">
        <v>105</v>
      </c>
      <c r="E2" s="43" t="s">
        <v>150</v>
      </c>
      <c r="F2" s="43" t="s">
        <v>106</v>
      </c>
      <c r="G2" s="43" t="s">
        <v>103</v>
      </c>
      <c r="H2" s="43" t="s">
        <v>104</v>
      </c>
      <c r="I2" s="29" t="s">
        <v>113</v>
      </c>
      <c r="J2" s="29" t="s">
        <v>102</v>
      </c>
      <c r="K2" s="29" t="s">
        <v>112</v>
      </c>
      <c r="L2" s="41" t="s">
        <v>40</v>
      </c>
      <c r="M2" s="41" t="s">
        <v>120</v>
      </c>
      <c r="N2" s="42" t="s">
        <v>40</v>
      </c>
      <c r="O2" s="42" t="s">
        <v>120</v>
      </c>
      <c r="P2" s="41" t="s">
        <v>40</v>
      </c>
      <c r="Q2" s="41" t="s">
        <v>120</v>
      </c>
      <c r="R2" s="42" t="s">
        <v>40</v>
      </c>
      <c r="S2" s="42" t="s">
        <v>120</v>
      </c>
      <c r="T2" s="41" t="s">
        <v>40</v>
      </c>
      <c r="U2" s="41" t="s">
        <v>120</v>
      </c>
    </row>
    <row r="3" spans="2:21" x14ac:dyDescent="0.2">
      <c r="B3" s="22" t="s">
        <v>152</v>
      </c>
      <c r="C3" s="23">
        <f>INDEX(Calculator!$G$4:$G$300,MATCH(B3,Calculator!$A$4:$A$300,0))</f>
        <v>0</v>
      </c>
      <c r="D3" s="24">
        <f>INDEX(Calculator!$F$4:$F$300,MATCH(B3,Calculator!$A$4:$A$300,0))</f>
        <v>0</v>
      </c>
      <c r="E3" s="81">
        <f>INDEX('Calculator AG'!$G$4:$G$300,MATCH(B3,'Calculator AG'!$A$4:$A$300,0))</f>
        <v>0</v>
      </c>
      <c r="F3" s="24">
        <f>INDEX('Calculator AG'!$F$4:$F$300,MATCH(B3,'Calculator AG'!$A$4:$A$300,0))</f>
        <v>0</v>
      </c>
      <c r="G3" s="21" t="e">
        <f>INDEX(Calculator!$D$4:$D$300,MATCH(B3,Calculator!$A$4:$A$300,0))</f>
        <v>#VALUE!</v>
      </c>
      <c r="H3" s="21" t="e">
        <f>INDEX('Calculator AG'!$D$4:$D$300,MATCH(B3,'Calculator AG'!$A$4:$A$300,0))</f>
        <v>#VALUE!</v>
      </c>
      <c r="I3" s="28" t="e">
        <f t="shared" ref="I3:I20" si="0">D3/C3</f>
        <v>#DIV/0!</v>
      </c>
      <c r="J3" s="28">
        <f>COUNTIF(Results!K:K,'Final ranking'!B3)</f>
        <v>0</v>
      </c>
      <c r="K3" s="28" t="e">
        <f t="shared" ref="K3:K20" si="1">D3/J3</f>
        <v>#DIV/0!</v>
      </c>
      <c r="L3" s="39">
        <f>INDEX(Calculator!$AB$4:$AB$300,MATCH(B3,Calculator!$A$4:$A$300,0))</f>
        <v>0</v>
      </c>
      <c r="M3" s="39">
        <f>INDEX(Calculator!$AD$4:$AD$300,MATCH(B3,Calculator!$A$4:$A$300,0))</f>
        <v>0</v>
      </c>
      <c r="N3" s="40">
        <f>INDEX(Calculator!$AE$4:$AE$300,MATCH(B3,Calculator!$A$4:$A$300,0))</f>
        <v>0</v>
      </c>
      <c r="O3" s="40">
        <f>INDEX(Calculator!$AG$4:$AG$300,MATCH(B3,Calculator!$A$4:$A$300,0))</f>
        <v>0</v>
      </c>
      <c r="P3" s="39">
        <f>INDEX(Calculator!$AH$4:$AH$300,MATCH(B3,Calculator!$A$4:$A$300,0))</f>
        <v>0</v>
      </c>
      <c r="Q3" s="39">
        <f>INDEX(Calculator!$AJ$4:$AJ$300,MATCH(B3,Calculator!$A$4:$A$300,0))</f>
        <v>0</v>
      </c>
      <c r="R3" s="40">
        <f>INDEX(Calculator!$AK$4:$AK$300,MATCH(B3,Calculator!$A$4:$A$300,0))</f>
        <v>0</v>
      </c>
      <c r="S3" s="40">
        <f>INDEX(Calculator!$AM$4:$AM$300,MATCH(B3,Calculator!$A$4:$A$300,0))</f>
        <v>0</v>
      </c>
      <c r="T3" s="39">
        <f>INDEX(Calculator!$AN$4:$AN$300,MATCH(B3,Calculator!$A$4:$A$300,0))</f>
        <v>0</v>
      </c>
      <c r="U3" s="39">
        <f>INDEX(Calculator!$AP$4:$AP$300,MATCH(B3,Calculator!$A$4:$A$300,0))</f>
        <v>0</v>
      </c>
    </row>
    <row r="4" spans="2:21" x14ac:dyDescent="0.2">
      <c r="B4" s="22" t="s">
        <v>298</v>
      </c>
      <c r="C4" s="23">
        <f>INDEX(Calculator!$G$4:$G$300,MATCH(B4,Calculator!$A$4:$A$300,0))</f>
        <v>7</v>
      </c>
      <c r="D4" s="24">
        <f>INDEX(Calculator!$F$4:$F$300,MATCH(B4,Calculator!$A$4:$A$300,0))</f>
        <v>1757.9251972930797</v>
      </c>
      <c r="E4" s="81">
        <f>INDEX('Calculator AG'!$G$4:$G$300,MATCH(B4,'Calculator AG'!$A$4:$A$300,0))</f>
        <v>7</v>
      </c>
      <c r="F4" s="24">
        <f>INDEX('Calculator AG'!$F$4:$F$300,MATCH(B4,'Calculator AG'!$A$4:$A$300,0))</f>
        <v>1932.4673152562214</v>
      </c>
      <c r="G4" s="21" t="e">
        <f>INDEX(Calculator!$D$4:$D$300,MATCH(B4,Calculator!$A$4:$A$300,0))</f>
        <v>#VALUE!</v>
      </c>
      <c r="H4" s="21" t="e">
        <f>INDEX('Calculator AG'!$D$4:$D$300,MATCH(B4,'Calculator AG'!$A$4:$A$300,0))</f>
        <v>#VALUE!</v>
      </c>
      <c r="I4" s="45">
        <f t="shared" si="0"/>
        <v>251.13217104186853</v>
      </c>
      <c r="J4" s="66">
        <f>COUNTIF(Results!K:K,'Final ranking'!B4)</f>
        <v>13</v>
      </c>
      <c r="K4" s="45">
        <f t="shared" si="1"/>
        <v>135.22501517639074</v>
      </c>
      <c r="L4" s="39">
        <f>INDEX(Calculator!$AB$4:$AB$300,MATCH(B4,Calculator!$A$4:$A$300,0))</f>
        <v>0</v>
      </c>
      <c r="M4" s="39">
        <f>INDEX(Calculator!$AD$4:$AD$300,MATCH(B4,Calculator!$A$4:$A$300,0))</f>
        <v>0</v>
      </c>
      <c r="N4" s="40">
        <f>INDEX(Calculator!$AE$4:$AE$300,MATCH(B4,Calculator!$A$4:$A$300,0))</f>
        <v>0</v>
      </c>
      <c r="O4" s="40">
        <f>INDEX(Calculator!$AG$4:$AG$300,MATCH(B4,Calculator!$A$4:$A$300,0))</f>
        <v>0</v>
      </c>
      <c r="P4" s="39">
        <f>INDEX(Calculator!$AH$4:$AH$300,MATCH(B4,Calculator!$A$4:$A$300,0))</f>
        <v>0</v>
      </c>
      <c r="Q4" s="39">
        <f>INDEX(Calculator!$AJ$4:$AJ$300,MATCH(B4,Calculator!$A$4:$A$300,0))</f>
        <v>0</v>
      </c>
      <c r="R4" s="40">
        <f>INDEX(Calculator!$AK$4:$AK$300,MATCH(B4,Calculator!$A$4:$A$300,0))</f>
        <v>0</v>
      </c>
      <c r="S4" s="40">
        <f>INDEX(Calculator!$AM$4:$AM$300,MATCH(B4,Calculator!$A$4:$A$300,0))</f>
        <v>0</v>
      </c>
      <c r="T4" s="39">
        <f>INDEX(Calculator!$AN$4:$AN$300,MATCH(B4,Calculator!$A$4:$A$300,0))</f>
        <v>1050.6868763591615</v>
      </c>
      <c r="U4" s="39">
        <f>INDEX(Calculator!$AP$4:$AP$300,MATCH(B4,Calculator!$A$4:$A$300,0))</f>
        <v>2</v>
      </c>
    </row>
    <row r="5" spans="2:21" x14ac:dyDescent="0.2">
      <c r="B5" s="22" t="s">
        <v>153</v>
      </c>
      <c r="C5" s="23">
        <f>INDEX(Calculator!$G$4:$G$300,MATCH(B5,Calculator!$A$4:$A$300,0))</f>
        <v>6</v>
      </c>
      <c r="D5" s="24">
        <f>INDEX(Calculator!$F$4:$F$300,MATCH(B5,Calculator!$A$4:$A$300,0))</f>
        <v>2394.6315446003273</v>
      </c>
      <c r="E5" s="81">
        <f>INDEX('Calculator AG'!$G$4:$G$300,MATCH(B5,'Calculator AG'!$A$4:$A$300,0))</f>
        <v>6</v>
      </c>
      <c r="F5" s="24">
        <f>INDEX('Calculator AG'!$F$4:$F$300,MATCH(B5,'Calculator AG'!$A$4:$A$300,0))</f>
        <v>4107.8847524003058</v>
      </c>
      <c r="G5" s="21" t="e">
        <f>INDEX(Calculator!$D$4:$D$300,MATCH(B5,Calculator!$A$4:$A$300,0))</f>
        <v>#VALUE!</v>
      </c>
      <c r="H5" s="21" t="e">
        <f>INDEX('Calculator AG'!$D$4:$D$300,MATCH(B5,'Calculator AG'!$A$4:$A$300,0))</f>
        <v>#VALUE!</v>
      </c>
      <c r="I5" s="45">
        <f t="shared" si="0"/>
        <v>399.10525743338786</v>
      </c>
      <c r="J5" s="66">
        <f>COUNTIF(Results!K:K,'Final ranking'!B5)</f>
        <v>22</v>
      </c>
      <c r="K5" s="45">
        <f t="shared" si="1"/>
        <v>108.84688839092397</v>
      </c>
      <c r="L5" s="39">
        <f>INDEX(Calculator!$AB$4:$AB$300,MATCH(B5,Calculator!$A$4:$A$300,0))</f>
        <v>778.2381595834421</v>
      </c>
      <c r="M5" s="39">
        <f>INDEX(Calculator!$AD$4:$AD$300,MATCH(B5,Calculator!$A$4:$A$300,0))</f>
        <v>2</v>
      </c>
      <c r="N5" s="40">
        <f>INDEX(Calculator!$AE$4:$AE$300,MATCH(B5,Calculator!$A$4:$A$300,0))</f>
        <v>0</v>
      </c>
      <c r="O5" s="40">
        <f>INDEX(Calculator!$AG$4:$AG$300,MATCH(B5,Calculator!$A$4:$A$300,0))</f>
        <v>0</v>
      </c>
      <c r="P5" s="39">
        <f>INDEX(Calculator!$AH$4:$AH$300,MATCH(B5,Calculator!$A$4:$A$300,0))</f>
        <v>0</v>
      </c>
      <c r="Q5" s="39">
        <f>INDEX(Calculator!$AJ$4:$AJ$300,MATCH(B5,Calculator!$A$4:$A$300,0))</f>
        <v>0</v>
      </c>
      <c r="R5" s="40">
        <f>INDEX(Calculator!$AK$4:$AK$300,MATCH(B5,Calculator!$A$4:$A$300,0))</f>
        <v>0</v>
      </c>
      <c r="S5" s="40">
        <f>INDEX(Calculator!$AM$4:$AM$300,MATCH(B5,Calculator!$A$4:$A$300,0))</f>
        <v>0</v>
      </c>
      <c r="T5" s="39">
        <f>INDEX(Calculator!$AN$4:$AN$300,MATCH(B5,Calculator!$A$4:$A$300,0))</f>
        <v>0</v>
      </c>
      <c r="U5" s="39">
        <f>INDEX(Calculator!$AP$4:$AP$300,MATCH(B5,Calculator!$A$4:$A$300,0))</f>
        <v>0</v>
      </c>
    </row>
    <row r="6" spans="2:21" x14ac:dyDescent="0.2">
      <c r="B6" s="22" t="s">
        <v>219</v>
      </c>
      <c r="C6" s="23">
        <f>INDEX(Calculator!$G$4:$G$300,MATCH(B6,Calculator!$A$4:$A$300,0))</f>
        <v>3</v>
      </c>
      <c r="D6" s="24">
        <f>INDEX(Calculator!$F$4:$F$300,MATCH(B6,Calculator!$A$4:$A$300,0))</f>
        <v>1714.0266229560409</v>
      </c>
      <c r="E6" s="81">
        <f>INDEX('Calculator AG'!$G$4:$G$300,MATCH(B6,'Calculator AG'!$A$4:$A$300,0))</f>
        <v>3</v>
      </c>
      <c r="F6" s="24">
        <f>INDEX('Calculator AG'!$F$4:$F$300,MATCH(B6,'Calculator AG'!$A$4:$A$300,0))</f>
        <v>2109.4689585091537</v>
      </c>
      <c r="G6" s="21" t="e">
        <f>INDEX(Calculator!$D$4:$D$300,MATCH(B6,Calculator!$A$4:$A$300,0))</f>
        <v>#VALUE!</v>
      </c>
      <c r="H6" s="21" t="e">
        <f>INDEX('Calculator AG'!$D$4:$D$300,MATCH(B6,'Calculator AG'!$A$4:$A$300,0))</f>
        <v>#VALUE!</v>
      </c>
      <c r="I6" s="45">
        <f t="shared" si="0"/>
        <v>571.3422076520136</v>
      </c>
      <c r="J6" s="66">
        <f>COUNTIF(Results!K:K,'Final ranking'!B6)</f>
        <v>4</v>
      </c>
      <c r="K6" s="45">
        <f t="shared" si="1"/>
        <v>428.50665573901023</v>
      </c>
      <c r="L6" s="39">
        <f>INDEX(Calculator!$AB$4:$AB$300,MATCH(B6,Calculator!$A$4:$A$300,0))</f>
        <v>0</v>
      </c>
      <c r="M6" s="39">
        <f>INDEX(Calculator!$AD$4:$AD$300,MATCH(B6,Calculator!$A$4:$A$300,0))</f>
        <v>0</v>
      </c>
      <c r="N6" s="40">
        <f>INDEX(Calculator!$AE$4:$AE$300,MATCH(B6,Calculator!$A$4:$A$300,0))</f>
        <v>0</v>
      </c>
      <c r="O6" s="40">
        <f>INDEX(Calculator!$AG$4:$AG$300,MATCH(B6,Calculator!$A$4:$A$300,0))</f>
        <v>0</v>
      </c>
      <c r="P6" s="39">
        <f>INDEX(Calculator!$AH$4:$AH$300,MATCH(B6,Calculator!$A$4:$A$300,0))</f>
        <v>0</v>
      </c>
      <c r="Q6" s="39">
        <f>INDEX(Calculator!$AJ$4:$AJ$300,MATCH(B6,Calculator!$A$4:$A$300,0))</f>
        <v>0</v>
      </c>
      <c r="R6" s="40">
        <f>INDEX(Calculator!$AK$4:$AK$300,MATCH(B6,Calculator!$A$4:$A$300,0))</f>
        <v>0</v>
      </c>
      <c r="S6" s="40">
        <f>INDEX(Calculator!$AM$4:$AM$300,MATCH(B6,Calculator!$A$4:$A$300,0))</f>
        <v>0</v>
      </c>
      <c r="T6" s="39">
        <f>INDEX(Calculator!$AN$4:$AN$300,MATCH(B6,Calculator!$A$4:$A$300,0))</f>
        <v>0</v>
      </c>
      <c r="U6" s="39">
        <f>INDEX(Calculator!$AP$4:$AP$300,MATCH(B6,Calculator!$A$4:$A$300,0))</f>
        <v>0</v>
      </c>
    </row>
    <row r="7" spans="2:21" x14ac:dyDescent="0.2">
      <c r="B7" s="22" t="s">
        <v>154</v>
      </c>
      <c r="C7" s="23">
        <f>INDEX(Calculator!$G$4:$G$300,MATCH(B7,Calculator!$A$4:$A$300,0))</f>
        <v>18</v>
      </c>
      <c r="D7" s="24">
        <f>INDEX(Calculator!$F$4:$F$300,MATCH(B7,Calculator!$A$4:$A$300,0))</f>
        <v>2038.1878098691766</v>
      </c>
      <c r="E7" s="81">
        <f>INDEX('Calculator AG'!$G$4:$G$300,MATCH(B7,'Calculator AG'!$A$4:$A$300,0))</f>
        <v>18</v>
      </c>
      <c r="F7" s="24">
        <f>INDEX('Calculator AG'!$F$4:$F$300,MATCH(B7,'Calculator AG'!$A$4:$A$300,0))</f>
        <v>7372.5850432174102</v>
      </c>
      <c r="G7" s="21">
        <f>INDEX(Calculator!$D$4:$D$300,MATCH(B7,Calculator!$A$4:$A$300,0))</f>
        <v>2</v>
      </c>
      <c r="H7" s="21">
        <f>INDEX('Calculator AG'!$D$4:$D$300,MATCH(B7,'Calculator AG'!$A$4:$A$300,0))</f>
        <v>1</v>
      </c>
      <c r="I7" s="45">
        <f t="shared" si="0"/>
        <v>113.23265610384314</v>
      </c>
      <c r="J7" s="66">
        <f>COUNTIF(Results!K:K,'Final ranking'!B7)</f>
        <v>39</v>
      </c>
      <c r="K7" s="45">
        <f t="shared" si="1"/>
        <v>52.261225894081448</v>
      </c>
      <c r="L7" s="39">
        <f>INDEX(Calculator!$AB$4:$AB$300,MATCH(B7,Calculator!$A$4:$A$300,0))</f>
        <v>214.62683319238306</v>
      </c>
      <c r="M7" s="39">
        <f>INDEX(Calculator!$AD$4:$AD$300,MATCH(B7,Calculator!$A$4:$A$300,0))</f>
        <v>3</v>
      </c>
      <c r="N7" s="40">
        <f>INDEX(Calculator!$AE$4:$AE$300,MATCH(B7,Calculator!$A$4:$A$300,0))</f>
        <v>0</v>
      </c>
      <c r="O7" s="40">
        <f>INDEX(Calculator!$AG$4:$AG$300,MATCH(B7,Calculator!$A$4:$A$300,0))</f>
        <v>0</v>
      </c>
      <c r="P7" s="39">
        <f>INDEX(Calculator!$AH$4:$AH$300,MATCH(B7,Calculator!$A$4:$A$300,0))</f>
        <v>466.32380425575565</v>
      </c>
      <c r="Q7" s="39">
        <f>INDEX(Calculator!$AJ$4:$AJ$300,MATCH(B7,Calculator!$A$4:$A$300,0))</f>
        <v>2</v>
      </c>
      <c r="R7" s="40">
        <f>INDEX(Calculator!$AK$4:$AK$300,MATCH(B7,Calculator!$A$4:$A$300,0))</f>
        <v>0</v>
      </c>
      <c r="S7" s="40">
        <f>INDEX(Calculator!$AM$4:$AM$300,MATCH(B7,Calculator!$A$4:$A$300,0))</f>
        <v>0</v>
      </c>
      <c r="T7" s="39">
        <f>INDEX(Calculator!$AN$4:$AN$300,MATCH(B7,Calculator!$A$4:$A$300,0))</f>
        <v>590.58817340471455</v>
      </c>
      <c r="U7" s="39">
        <f>INDEX(Calculator!$AP$4:$AP$300,MATCH(B7,Calculator!$A$4:$A$300,0))</f>
        <v>3</v>
      </c>
    </row>
    <row r="8" spans="2:21" x14ac:dyDescent="0.2">
      <c r="B8" s="22" t="s">
        <v>155</v>
      </c>
      <c r="C8" s="23">
        <f>INDEX(Calculator!$G$4:$G$300,MATCH(B8,Calculator!$A$4:$A$300,0))</f>
        <v>7</v>
      </c>
      <c r="D8" s="24">
        <f>INDEX(Calculator!$F$4:$F$300,MATCH(B8,Calculator!$A$4:$A$300,0))</f>
        <v>910.48930597083529</v>
      </c>
      <c r="E8" s="81">
        <f>INDEX('Calculator AG'!$G$4:$G$300,MATCH(B8,'Calculator AG'!$A$4:$A$300,0))</f>
        <v>7</v>
      </c>
      <c r="F8" s="24">
        <f>INDEX('Calculator AG'!$F$4:$F$300,MATCH(B8,'Calculator AG'!$A$4:$A$300,0))</f>
        <v>3378.9210185895972</v>
      </c>
      <c r="G8" s="21" t="e">
        <f>INDEX(Calculator!$D$4:$D$300,MATCH(B8,Calculator!$A$4:$A$300,0))</f>
        <v>#VALUE!</v>
      </c>
      <c r="H8" s="21" t="e">
        <f>INDEX('Calculator AG'!$D$4:$D$300,MATCH(B8,'Calculator AG'!$A$4:$A$300,0))</f>
        <v>#VALUE!</v>
      </c>
      <c r="I8" s="45">
        <f t="shared" si="0"/>
        <v>130.06990085297647</v>
      </c>
      <c r="J8" s="66">
        <f>COUNTIF(Results!K:K,'Final ranking'!B8)</f>
        <v>27</v>
      </c>
      <c r="K8" s="45">
        <f t="shared" si="1"/>
        <v>33.721826147067972</v>
      </c>
      <c r="L8" s="39">
        <f>INDEX(Calculator!$AB$4:$AB$300,MATCH(B8,Calculator!$A$4:$A$300,0))</f>
        <v>0</v>
      </c>
      <c r="M8" s="39">
        <f>INDEX(Calculator!$AD$4:$AD$300,MATCH(B8,Calculator!$A$4:$A$300,0))</f>
        <v>0</v>
      </c>
      <c r="N8" s="40">
        <f>INDEX(Calculator!$AE$4:$AE$300,MATCH(B8,Calculator!$A$4:$A$300,0))</f>
        <v>0</v>
      </c>
      <c r="O8" s="40">
        <f>INDEX(Calculator!$AG$4:$AG$300,MATCH(B8,Calculator!$A$4:$A$300,0))</f>
        <v>0</v>
      </c>
      <c r="P8" s="39">
        <f>INDEX(Calculator!$AH$4:$AH$300,MATCH(B8,Calculator!$A$4:$A$300,0))</f>
        <v>0</v>
      </c>
      <c r="Q8" s="39">
        <f>INDEX(Calculator!$AJ$4:$AJ$300,MATCH(B8,Calculator!$A$4:$A$300,0))</f>
        <v>0</v>
      </c>
      <c r="R8" s="40">
        <f>INDEX(Calculator!$AK$4:$AK$300,MATCH(B8,Calculator!$A$4:$A$300,0))</f>
        <v>0</v>
      </c>
      <c r="S8" s="40">
        <f>INDEX(Calculator!$AM$4:$AM$300,MATCH(B8,Calculator!$A$4:$A$300,0))</f>
        <v>0</v>
      </c>
      <c r="T8" s="39">
        <f>INDEX(Calculator!$AN$4:$AN$300,MATCH(B8,Calculator!$A$4:$A$300,0))</f>
        <v>0</v>
      </c>
      <c r="U8" s="39">
        <f>INDEX(Calculator!$AP$4:$AP$300,MATCH(B8,Calculator!$A$4:$A$300,0))</f>
        <v>0</v>
      </c>
    </row>
    <row r="9" spans="2:21" x14ac:dyDescent="0.2">
      <c r="B9" s="22" t="s">
        <v>156</v>
      </c>
      <c r="C9" s="23">
        <f>INDEX(Calculator!$G$4:$G$300,MATCH(B9,Calculator!$A$4:$A$300,0))</f>
        <v>5</v>
      </c>
      <c r="D9" s="24">
        <f>INDEX(Calculator!$F$4:$F$300,MATCH(B9,Calculator!$A$4:$A$300,0))</f>
        <v>2809.4860575460689</v>
      </c>
      <c r="E9" s="81">
        <f>INDEX('Calculator AG'!$G$4:$G$300,MATCH(B9,'Calculator AG'!$A$4:$A$300,0))</f>
        <v>5</v>
      </c>
      <c r="F9" s="24">
        <f>INDEX('Calculator AG'!$F$4:$F$300,MATCH(B9,'Calculator AG'!$A$4:$A$300,0))</f>
        <v>2809.4860575460689</v>
      </c>
      <c r="G9" s="21" t="e">
        <f>INDEX(Calculator!$D$4:$D$300,MATCH(B9,Calculator!$A$4:$A$300,0))</f>
        <v>#VALUE!</v>
      </c>
      <c r="H9" s="21" t="e">
        <f>INDEX('Calculator AG'!$D$4:$D$300,MATCH(B9,'Calculator AG'!$A$4:$A$300,0))</f>
        <v>#VALUE!</v>
      </c>
      <c r="I9" s="45">
        <f t="shared" si="0"/>
        <v>561.89721150921378</v>
      </c>
      <c r="J9" s="66">
        <f>COUNTIF(Results!K:K,'Final ranking'!B9)</f>
        <v>21</v>
      </c>
      <c r="K9" s="45">
        <f t="shared" si="1"/>
        <v>133.78505035933662</v>
      </c>
      <c r="L9" s="39">
        <f>INDEX(Calculator!$AB$4:$AB$300,MATCH(B9,Calculator!$A$4:$A$300,0))</f>
        <v>0</v>
      </c>
      <c r="M9" s="39">
        <f>INDEX(Calculator!$AD$4:$AD$300,MATCH(B9,Calculator!$A$4:$A$300,0))</f>
        <v>0</v>
      </c>
      <c r="N9" s="40">
        <f>INDEX(Calculator!$AE$4:$AE$300,MATCH(B9,Calculator!$A$4:$A$300,0))</f>
        <v>0</v>
      </c>
      <c r="O9" s="40">
        <f>INDEX(Calculator!$AG$4:$AG$300,MATCH(B9,Calculator!$A$4:$A$300,0))</f>
        <v>0</v>
      </c>
      <c r="P9" s="39">
        <f>INDEX(Calculator!$AH$4:$AH$300,MATCH(B9,Calculator!$A$4:$A$300,0))</f>
        <v>0</v>
      </c>
      <c r="Q9" s="39">
        <f>INDEX(Calculator!$AJ$4:$AJ$300,MATCH(B9,Calculator!$A$4:$A$300,0))</f>
        <v>0</v>
      </c>
      <c r="R9" s="40">
        <f>INDEX(Calculator!$AK$4:$AK$300,MATCH(B9,Calculator!$A$4:$A$300,0))</f>
        <v>0</v>
      </c>
      <c r="S9" s="40">
        <f>INDEX(Calculator!$AM$4:$AM$300,MATCH(B9,Calculator!$A$4:$A$300,0))</f>
        <v>0</v>
      </c>
      <c r="T9" s="39">
        <f>INDEX(Calculator!$AN$4:$AN$300,MATCH(B9,Calculator!$A$4:$A$300,0))</f>
        <v>0</v>
      </c>
      <c r="U9" s="39">
        <f>INDEX(Calculator!$AP$4:$AP$300,MATCH(B9,Calculator!$A$4:$A$300,0))</f>
        <v>0</v>
      </c>
    </row>
    <row r="10" spans="2:21" x14ac:dyDescent="0.2">
      <c r="B10" s="22" t="s">
        <v>157</v>
      </c>
      <c r="C10" s="23">
        <f>INDEX(Calculator!$G$4:$G$300,MATCH(B10,Calculator!$A$4:$A$300,0))</f>
        <v>9</v>
      </c>
      <c r="D10" s="24">
        <f>INDEX(Calculator!$F$4:$F$300,MATCH(B10,Calculator!$A$4:$A$300,0))</f>
        <v>1703.0707988220606</v>
      </c>
      <c r="E10" s="81">
        <f>INDEX('Calculator AG'!$G$4:$G$300,MATCH(B10,'Calculator AG'!$A$4:$A$300,0))</f>
        <v>9</v>
      </c>
      <c r="F10" s="24">
        <f>INDEX('Calculator AG'!$F$4:$F$300,MATCH(B10,'Calculator AG'!$A$4:$A$300,0))</f>
        <v>2254.9270901462792</v>
      </c>
      <c r="G10" s="21" t="e">
        <f>INDEX(Calculator!$D$4:$D$300,MATCH(B10,Calculator!$A$4:$A$300,0))</f>
        <v>#VALUE!</v>
      </c>
      <c r="H10" s="21" t="e">
        <f>INDEX('Calculator AG'!$D$4:$D$300,MATCH(B10,'Calculator AG'!$A$4:$A$300,0))</f>
        <v>#VALUE!</v>
      </c>
      <c r="I10" s="45">
        <f t="shared" si="0"/>
        <v>189.23008875800673</v>
      </c>
      <c r="J10" s="66">
        <f>COUNTIF(Results!K:K,'Final ranking'!B10)</f>
        <v>50</v>
      </c>
      <c r="K10" s="45">
        <f t="shared" si="1"/>
        <v>34.061415976441211</v>
      </c>
      <c r="L10" s="39">
        <f>INDEX(Calculator!$AB$4:$AB$300,MATCH(B10,Calculator!$A$4:$A$300,0))</f>
        <v>0</v>
      </c>
      <c r="M10" s="39">
        <f>INDEX(Calculator!$AD$4:$AD$300,MATCH(B10,Calculator!$A$4:$A$300,0))</f>
        <v>0</v>
      </c>
      <c r="N10" s="40">
        <f>INDEX(Calculator!$AE$4:$AE$300,MATCH(B10,Calculator!$A$4:$A$300,0))</f>
        <v>0</v>
      </c>
      <c r="O10" s="40">
        <f>INDEX(Calculator!$AG$4:$AG$300,MATCH(B10,Calculator!$A$4:$A$300,0))</f>
        <v>0</v>
      </c>
      <c r="P10" s="39">
        <f>INDEX(Calculator!$AH$4:$AH$300,MATCH(B10,Calculator!$A$4:$A$300,0))</f>
        <v>0</v>
      </c>
      <c r="Q10" s="39">
        <f>INDEX(Calculator!$AJ$4:$AJ$300,MATCH(B10,Calculator!$A$4:$A$300,0))</f>
        <v>0</v>
      </c>
      <c r="R10" s="40">
        <f>INDEX(Calculator!$AK$4:$AK$300,MATCH(B10,Calculator!$A$4:$A$300,0))</f>
        <v>0</v>
      </c>
      <c r="S10" s="40">
        <f>INDEX(Calculator!$AM$4:$AM$300,MATCH(B10,Calculator!$A$4:$A$300,0))</f>
        <v>0</v>
      </c>
      <c r="T10" s="39">
        <f>INDEX(Calculator!$AN$4:$AN$300,MATCH(B10,Calculator!$A$4:$A$300,0))</f>
        <v>1260.736075702976</v>
      </c>
      <c r="U10" s="39">
        <f>INDEX(Calculator!$AP$4:$AP$300,MATCH(B10,Calculator!$A$4:$A$300,0))</f>
        <v>1</v>
      </c>
    </row>
    <row r="11" spans="2:21" x14ac:dyDescent="0.2">
      <c r="B11" s="22" t="s">
        <v>158</v>
      </c>
      <c r="C11" s="23">
        <f>INDEX(Calculator!$G$4:$G$300,MATCH(B11,Calculator!$A$4:$A$300,0))</f>
        <v>4</v>
      </c>
      <c r="D11" s="24">
        <f>INDEX(Calculator!$F$4:$F$300,MATCH(B11,Calculator!$A$4:$A$300,0))</f>
        <v>2726.193111873893</v>
      </c>
      <c r="E11" s="81">
        <f>INDEX('Calculator AG'!$G$4:$G$300,MATCH(B11,'Calculator AG'!$A$4:$A$300,0))</f>
        <v>4</v>
      </c>
      <c r="F11" s="24">
        <f>INDEX('Calculator AG'!$F$4:$F$300,MATCH(B11,'Calculator AG'!$A$4:$A$300,0))</f>
        <v>3226.5856509106775</v>
      </c>
      <c r="G11" s="21" t="e">
        <f>INDEX(Calculator!$D$4:$D$300,MATCH(B11,Calculator!$A$4:$A$300,0))</f>
        <v>#VALUE!</v>
      </c>
      <c r="H11" s="21" t="e">
        <f>INDEX('Calculator AG'!$D$4:$D$300,MATCH(B11,'Calculator AG'!$A$4:$A$300,0))</f>
        <v>#VALUE!</v>
      </c>
      <c r="I11" s="45">
        <f t="shared" si="0"/>
        <v>681.54827796847326</v>
      </c>
      <c r="J11" s="66">
        <f>COUNTIF(Results!K:K,'Final ranking'!B11)</f>
        <v>7</v>
      </c>
      <c r="K11" s="45">
        <f t="shared" si="1"/>
        <v>389.45615883912757</v>
      </c>
      <c r="L11" s="39">
        <f>INDEX(Calculator!$AB$4:$AB$300,MATCH(B11,Calculator!$A$4:$A$300,0))</f>
        <v>0</v>
      </c>
      <c r="M11" s="39">
        <f>INDEX(Calculator!$AD$4:$AD$300,MATCH(B11,Calculator!$A$4:$A$300,0))</f>
        <v>0</v>
      </c>
      <c r="N11" s="40">
        <f>INDEX(Calculator!$AE$4:$AE$300,MATCH(B11,Calculator!$A$4:$A$300,0))</f>
        <v>0</v>
      </c>
      <c r="O11" s="40">
        <f>INDEX(Calculator!$AG$4:$AG$300,MATCH(B11,Calculator!$A$4:$A$300,0))</f>
        <v>0</v>
      </c>
      <c r="P11" s="39">
        <f>INDEX(Calculator!$AH$4:$AH$300,MATCH(B11,Calculator!$A$4:$A$300,0))</f>
        <v>0</v>
      </c>
      <c r="Q11" s="39">
        <f>INDEX(Calculator!$AJ$4:$AJ$300,MATCH(B11,Calculator!$A$4:$A$300,0))</f>
        <v>0</v>
      </c>
      <c r="R11" s="40">
        <f>INDEX(Calculator!$AK$4:$AK$300,MATCH(B11,Calculator!$A$4:$A$300,0))</f>
        <v>0</v>
      </c>
      <c r="S11" s="40">
        <f>INDEX(Calculator!$AM$4:$AM$300,MATCH(B11,Calculator!$A$4:$A$300,0))</f>
        <v>0</v>
      </c>
      <c r="T11" s="39">
        <f>INDEX(Calculator!$AN$4:$AN$300,MATCH(B11,Calculator!$A$4:$A$300,0))</f>
        <v>0</v>
      </c>
      <c r="U11" s="39">
        <f>INDEX(Calculator!$AP$4:$AP$300,MATCH(B11,Calculator!$A$4:$A$300,0))</f>
        <v>0</v>
      </c>
    </row>
    <row r="12" spans="2:21" x14ac:dyDescent="0.2">
      <c r="B12" s="22" t="s">
        <v>156</v>
      </c>
      <c r="C12" s="23">
        <f>INDEX(Calculator!$G$4:$G$300,MATCH(B12,Calculator!$A$4:$A$300,0))</f>
        <v>5</v>
      </c>
      <c r="D12" s="24">
        <f>INDEX(Calculator!$F$4:$F$300,MATCH(B12,Calculator!$A$4:$A$300,0))</f>
        <v>2809.4860575460689</v>
      </c>
      <c r="E12" s="81">
        <f>INDEX('Calculator AG'!$G$4:$G$300,MATCH(B12,'Calculator AG'!$A$4:$A$300,0))</f>
        <v>5</v>
      </c>
      <c r="F12" s="24">
        <f>INDEX('Calculator AG'!$F$4:$F$300,MATCH(B12,'Calculator AG'!$A$4:$A$300,0))</f>
        <v>2809.4860575460689</v>
      </c>
      <c r="G12" s="21" t="e">
        <f>INDEX(Calculator!$D$4:$D$300,MATCH(B12,Calculator!$A$4:$A$300,0))</f>
        <v>#VALUE!</v>
      </c>
      <c r="H12" s="21" t="e">
        <f>INDEX('Calculator AG'!$D$4:$D$300,MATCH(B12,'Calculator AG'!$A$4:$A$300,0))</f>
        <v>#VALUE!</v>
      </c>
      <c r="I12" s="45">
        <f t="shared" si="0"/>
        <v>561.89721150921378</v>
      </c>
      <c r="J12" s="66">
        <f>COUNTIF(Results!K:K,'Final ranking'!B12)</f>
        <v>21</v>
      </c>
      <c r="K12" s="45">
        <f t="shared" si="1"/>
        <v>133.78505035933662</v>
      </c>
      <c r="L12" s="39">
        <f>INDEX(Calculator!$AB$4:$AB$300,MATCH(B12,Calculator!$A$4:$A$300,0))</f>
        <v>0</v>
      </c>
      <c r="M12" s="39">
        <f>INDEX(Calculator!$AD$4:$AD$300,MATCH(B12,Calculator!$A$4:$A$300,0))</f>
        <v>0</v>
      </c>
      <c r="N12" s="40">
        <f>INDEX(Calculator!$AE$4:$AE$300,MATCH(B12,Calculator!$A$4:$A$300,0))</f>
        <v>0</v>
      </c>
      <c r="O12" s="40">
        <f>INDEX(Calculator!$AG$4:$AG$300,MATCH(B12,Calculator!$A$4:$A$300,0))</f>
        <v>0</v>
      </c>
      <c r="P12" s="39">
        <f>INDEX(Calculator!$AH$4:$AH$300,MATCH(B12,Calculator!$A$4:$A$300,0))</f>
        <v>0</v>
      </c>
      <c r="Q12" s="39">
        <f>INDEX(Calculator!$AJ$4:$AJ$300,MATCH(B12,Calculator!$A$4:$A$300,0))</f>
        <v>0</v>
      </c>
      <c r="R12" s="40">
        <f>INDEX(Calculator!$AK$4:$AK$300,MATCH(B12,Calculator!$A$4:$A$300,0))</f>
        <v>0</v>
      </c>
      <c r="S12" s="40">
        <f>INDEX(Calculator!$AM$4:$AM$300,MATCH(B12,Calculator!$A$4:$A$300,0))</f>
        <v>0</v>
      </c>
      <c r="T12" s="39">
        <f>INDEX(Calculator!$AN$4:$AN$300,MATCH(B12,Calculator!$A$4:$A$300,0))</f>
        <v>0</v>
      </c>
      <c r="U12" s="39">
        <f>INDEX(Calculator!$AP$4:$AP$300,MATCH(B12,Calculator!$A$4:$A$300,0))</f>
        <v>0</v>
      </c>
    </row>
    <row r="13" spans="2:21" x14ac:dyDescent="0.2">
      <c r="B13" s="22" t="s">
        <v>159</v>
      </c>
      <c r="C13" s="23">
        <f>INDEX(Calculator!$G$4:$G$300,MATCH(B13,Calculator!$A$4:$A$300,0))</f>
        <v>0</v>
      </c>
      <c r="D13" s="24">
        <f>INDEX(Calculator!$F$4:$F$300,MATCH(B13,Calculator!$A$4:$A$300,0))</f>
        <v>0</v>
      </c>
      <c r="E13" s="81">
        <f>INDEX('Calculator AG'!$G$4:$G$300,MATCH(B13,'Calculator AG'!$A$4:$A$300,0))</f>
        <v>0</v>
      </c>
      <c r="F13" s="24">
        <f>INDEX('Calculator AG'!$F$4:$F$200,MATCH(B13,'Calculator AG'!$A$4:$A$200,0))</f>
        <v>0</v>
      </c>
      <c r="G13" s="21" t="e">
        <f>INDEX(Calculator!$D$4:$D$300,MATCH(B13,Calculator!$A$4:$A$300,0))</f>
        <v>#VALUE!</v>
      </c>
      <c r="H13" s="21" t="e">
        <f>INDEX('Calculator AG'!$D$4:$D$300,MATCH(B13,'Calculator AG'!$A$4:$A$300,0))</f>
        <v>#VALUE!</v>
      </c>
      <c r="I13" s="45" t="e">
        <f t="shared" si="0"/>
        <v>#DIV/0!</v>
      </c>
      <c r="J13" s="66">
        <f>COUNTIF(Results!K:K,'Final ranking'!B13)</f>
        <v>0</v>
      </c>
      <c r="K13" s="45" t="e">
        <f t="shared" si="1"/>
        <v>#DIV/0!</v>
      </c>
      <c r="L13" s="39">
        <f>INDEX(Calculator!$AB$4:$AB$300,MATCH(B13,Calculator!$A$4:$A$300,0))</f>
        <v>0</v>
      </c>
      <c r="M13" s="39">
        <f>INDEX(Calculator!$AD$4:$AD$300,MATCH(B13,Calculator!$A$4:$A$300,0))</f>
        <v>0</v>
      </c>
      <c r="N13" s="40">
        <f>INDEX(Calculator!$AE$4:$AE$300,MATCH(B13,Calculator!$A$4:$A$300,0))</f>
        <v>0</v>
      </c>
      <c r="O13" s="40">
        <f>INDEX(Calculator!$AG$4:$AG$300,MATCH(B13,Calculator!$A$4:$A$300,0))</f>
        <v>0</v>
      </c>
      <c r="P13" s="39">
        <f>INDEX(Calculator!$AH$4:$AH$300,MATCH(B13,Calculator!$A$4:$A$300,0))</f>
        <v>0</v>
      </c>
      <c r="Q13" s="39">
        <f>INDEX(Calculator!$AJ$4:$AJ$300,MATCH(B13,Calculator!$A$4:$A$300,0))</f>
        <v>0</v>
      </c>
      <c r="R13" s="40">
        <f>INDEX(Calculator!$AK$4:$AK$300,MATCH(B13,Calculator!$A$4:$A$300,0))</f>
        <v>0</v>
      </c>
      <c r="S13" s="40">
        <f>INDEX(Calculator!$AM$4:$AM$300,MATCH(B13,Calculator!$A$4:$A$300,0))</f>
        <v>0</v>
      </c>
      <c r="T13" s="39">
        <f>INDEX(Calculator!$AN$4:$AN$300,MATCH(B13,Calculator!$A$4:$A$300,0))</f>
        <v>0</v>
      </c>
      <c r="U13" s="39">
        <f>INDEX(Calculator!$AP$4:$AP$300,MATCH(B13,Calculator!$A$4:$A$300,0))</f>
        <v>0</v>
      </c>
    </row>
    <row r="14" spans="2:21" x14ac:dyDescent="0.2">
      <c r="B14" s="22" t="s">
        <v>160</v>
      </c>
      <c r="C14" s="23">
        <f>INDEX(Calculator!$G$4:$G$300,MATCH(B14,Calculator!$A$4:$A$300,0))</f>
        <v>17</v>
      </c>
      <c r="D14" s="24">
        <f>INDEX(Calculator!$F$4:$F$300,MATCH(B14,Calculator!$A$4:$A$300,0))</f>
        <v>4757.1206236407088</v>
      </c>
      <c r="E14" s="81">
        <f>INDEX('Calculator AG'!$G$4:$G$300,MATCH(B14,'Calculator AG'!$A$4:$A$300,0))</f>
        <v>17</v>
      </c>
      <c r="F14" s="24">
        <f>INDEX('Calculator AG'!$F$4:$F$300,MATCH(B14,'Calculator AG'!$A$4:$A$300,0))</f>
        <v>5253.4484984814917</v>
      </c>
      <c r="G14" s="21">
        <f>INDEX(Calculator!$D$4:$D$300,MATCH(B14,Calculator!$A$4:$A$300,0))</f>
        <v>1</v>
      </c>
      <c r="H14" s="21">
        <f>INDEX('Calculator AG'!$D$4:$D$300,MATCH(B14,'Calculator AG'!$A$4:$A$300,0))</f>
        <v>2</v>
      </c>
      <c r="I14" s="45">
        <f t="shared" si="0"/>
        <v>279.83062492004171</v>
      </c>
      <c r="J14" s="66">
        <f>COUNTIF(Results!K:K,'Final ranking'!B14)</f>
        <v>56</v>
      </c>
      <c r="K14" s="45">
        <f t="shared" si="1"/>
        <v>84.948582565012657</v>
      </c>
      <c r="L14" s="39">
        <f>INDEX(Calculator!$AB$4:$AB$300,MATCH(B14,Calculator!$A$4:$A$300,0))</f>
        <v>1283.0065532987319</v>
      </c>
      <c r="M14" s="39">
        <f>INDEX(Calculator!$AD$4:$AD$300,MATCH(B14,Calculator!$A$4:$A$300,0))</f>
        <v>1</v>
      </c>
      <c r="N14" s="40">
        <f>INDEX(Calculator!$AE$4:$AE$300,MATCH(B14,Calculator!$A$4:$A$300,0))</f>
        <v>0</v>
      </c>
      <c r="O14" s="40">
        <f>INDEX(Calculator!$AG$4:$AG$300,MATCH(B14,Calculator!$A$4:$A$300,0))</f>
        <v>0</v>
      </c>
      <c r="P14" s="39">
        <f>INDEX(Calculator!$AH$4:$AH$300,MATCH(B14,Calculator!$A$4:$A$300,0))</f>
        <v>954.93183343154976</v>
      </c>
      <c r="Q14" s="39">
        <f>INDEX(Calculator!$AJ$4:$AJ$300,MATCH(B14,Calculator!$A$4:$A$300,0))</f>
        <v>1</v>
      </c>
      <c r="R14" s="40">
        <f>INDEX(Calculator!$AK$4:$AK$300,MATCH(B14,Calculator!$A$4:$A$300,0))</f>
        <v>0</v>
      </c>
      <c r="S14" s="40">
        <f>INDEX(Calculator!$AM$4:$AM$300,MATCH(B14,Calculator!$A$4:$A$300,0))</f>
        <v>0</v>
      </c>
      <c r="T14" s="39">
        <f>INDEX(Calculator!$AN$4:$AN$300,MATCH(B14,Calculator!$A$4:$A$300,0))</f>
        <v>0</v>
      </c>
      <c r="U14" s="39">
        <f>INDEX(Calculator!$AP$4:$AP$300,MATCH(B14,Calculator!$A$4:$A$300,0))</f>
        <v>0</v>
      </c>
    </row>
    <row r="15" spans="2:21" x14ac:dyDescent="0.2">
      <c r="B15" s="22" t="s">
        <v>299</v>
      </c>
      <c r="C15" s="23">
        <f>INDEX(Calculator!$G$4:$G$300,MATCH(B15,Calculator!$A$4:$A$300,0))</f>
        <v>7</v>
      </c>
      <c r="D15" s="24">
        <f>INDEX(Calculator!$F$4:$F$300,MATCH(B15,Calculator!$A$4:$A$300,0))</f>
        <v>3355.4394638440845</v>
      </c>
      <c r="E15" s="81">
        <f>INDEX('Calculator AG'!$G$4:$G$300,MATCH(B15,'Calculator AG'!$A$4:$A$300,0))</f>
        <v>7</v>
      </c>
      <c r="F15" s="24">
        <f>INDEX('Calculator AG'!$F$4:$F$300,MATCH(B15,'Calculator AG'!$A$4:$A$300,0))</f>
        <v>3355.4394638440845</v>
      </c>
      <c r="G15" s="21" t="e">
        <f>INDEX(Calculator!$D$4:$D$300,MATCH(B15,Calculator!$A$4:$A$300,0))</f>
        <v>#VALUE!</v>
      </c>
      <c r="H15" s="21" t="e">
        <f>INDEX('Calculator AG'!$D$4:$D$300,MATCH(B15,'Calculator AG'!$A$4:$A$300,0))</f>
        <v>#VALUE!</v>
      </c>
      <c r="I15" s="45">
        <f t="shared" si="0"/>
        <v>479.3484948348692</v>
      </c>
      <c r="J15" s="66">
        <f>COUNTIF(Results!K:K,'Final ranking'!B15)</f>
        <v>22</v>
      </c>
      <c r="K15" s="45">
        <f t="shared" si="1"/>
        <v>152.51997562927656</v>
      </c>
      <c r="L15" s="39">
        <f>INDEX(Calculator!$AB$4:$AB$300,MATCH(B15,Calculator!$A$4:$A$300,0))</f>
        <v>0</v>
      </c>
      <c r="M15" s="39">
        <f>INDEX(Calculator!$AD$4:$AD$300,MATCH(B15,Calculator!$A$4:$A$300,0))</f>
        <v>0</v>
      </c>
      <c r="N15" s="40">
        <f>INDEX(Calculator!$AE$4:$AE$300,MATCH(B15,Calculator!$A$4:$A$300,0))</f>
        <v>0</v>
      </c>
      <c r="O15" s="40">
        <f>INDEX(Calculator!$AG$4:$AG$300,MATCH(B15,Calculator!$A$4:$A$300,0))</f>
        <v>0</v>
      </c>
      <c r="P15" s="39">
        <f>INDEX(Calculator!$AH$4:$AH$300,MATCH(B15,Calculator!$A$4:$A$300,0))</f>
        <v>0</v>
      </c>
      <c r="Q15" s="39">
        <f>INDEX(Calculator!$AJ$4:$AJ$300,MATCH(B15,Calculator!$A$4:$A$300,0))</f>
        <v>0</v>
      </c>
      <c r="R15" s="40">
        <f>INDEX(Calculator!$AK$4:$AK$300,MATCH(B15,Calculator!$A$4:$A$300,0))</f>
        <v>0</v>
      </c>
      <c r="S15" s="40">
        <f>INDEX(Calculator!$AM$4:$AM$300,MATCH(B15,Calculator!$A$4:$A$300,0))</f>
        <v>0</v>
      </c>
      <c r="T15" s="39">
        <f>INDEX(Calculator!$AN$4:$AN$300,MATCH(B15,Calculator!$A$4:$A$300,0))</f>
        <v>0</v>
      </c>
      <c r="U15" s="39">
        <f>INDEX(Calculator!$AP$4:$AP$300,MATCH(B15,Calculator!$A$4:$A$300,0))</f>
        <v>0</v>
      </c>
    </row>
    <row r="16" spans="2:21" x14ac:dyDescent="0.2">
      <c r="B16" s="22"/>
      <c r="C16" s="23" t="e">
        <f>INDEX(Calculator!$G$4:$G$300,MATCH(B16,Calculator!$A$4:$A$300,0))</f>
        <v>#N/A</v>
      </c>
      <c r="D16" s="24" t="e">
        <f>INDEX(Calculator!$F$4:$F$300,MATCH(B16,Calculator!$A$4:$A$300,0))</f>
        <v>#N/A</v>
      </c>
      <c r="E16" s="81" t="e">
        <f>INDEX('Calculator AG'!$G$4:$G$300,MATCH(B16,'Calculator AG'!$A$4:$A$300,0))</f>
        <v>#N/A</v>
      </c>
      <c r="F16" s="24" t="e">
        <f>INDEX('Calculator AG'!$F$4:$F$300,MATCH(B16,'Calculator AG'!$A$4:$A$300,0))</f>
        <v>#N/A</v>
      </c>
      <c r="G16" s="21" t="e">
        <f>INDEX(Calculator!$D$4:$D$300,MATCH(B16,Calculator!$A$4:$A$300,0))</f>
        <v>#N/A</v>
      </c>
      <c r="H16" s="21" t="e">
        <f>INDEX('Calculator AG'!$D$4:$D$300,MATCH(B16,'Calculator AG'!$A$4:$A$300,0))</f>
        <v>#N/A</v>
      </c>
      <c r="I16" s="45" t="e">
        <f t="shared" si="0"/>
        <v>#N/A</v>
      </c>
      <c r="J16" s="66">
        <f>COUNTIF(Results!K:K,'Final ranking'!B16)</f>
        <v>0</v>
      </c>
      <c r="K16" s="45" t="e">
        <f t="shared" si="1"/>
        <v>#N/A</v>
      </c>
      <c r="L16" s="39" t="e">
        <f>INDEX(Calculator!$AB$4:$AB$300,MATCH(B16,Calculator!$A$4:$A$300,0))</f>
        <v>#N/A</v>
      </c>
      <c r="M16" s="39" t="e">
        <f>INDEX(Calculator!$AD$4:$AD$300,MATCH(B16,Calculator!$A$4:$A$300,0))</f>
        <v>#N/A</v>
      </c>
      <c r="N16" s="40" t="e">
        <f>INDEX(Calculator!$AE$4:$AE$300,MATCH(B16,Calculator!$A$4:$A$300,0))</f>
        <v>#N/A</v>
      </c>
      <c r="O16" s="40" t="e">
        <f>INDEX(Calculator!$AG$4:$AG$300,MATCH(B16,Calculator!$A$4:$A$300,0))</f>
        <v>#N/A</v>
      </c>
      <c r="P16" s="39" t="e">
        <f>INDEX(Calculator!$AH$4:$AH$300,MATCH(B16,Calculator!$A$4:$A$300,0))</f>
        <v>#N/A</v>
      </c>
      <c r="Q16" s="39" t="e">
        <f>INDEX(Calculator!$AJ$4:$AJ$300,MATCH(B16,Calculator!$A$4:$A$300,0))</f>
        <v>#N/A</v>
      </c>
      <c r="R16" s="40" t="e">
        <f>INDEX(Calculator!$AK$4:$AK$300,MATCH(B16,Calculator!$A$4:$A$300,0))</f>
        <v>#N/A</v>
      </c>
      <c r="S16" s="40" t="e">
        <f>INDEX(Calculator!$AM$4:$AM$300,MATCH(B16,Calculator!$A$4:$A$300,0))</f>
        <v>#N/A</v>
      </c>
      <c r="T16" s="39" t="e">
        <f>INDEX(Calculator!$AN$4:$AN$300,MATCH(B16,Calculator!$A$4:$A$300,0))</f>
        <v>#N/A</v>
      </c>
      <c r="U16" s="39" t="e">
        <f>INDEX(Calculator!$AP$4:$AP$300,MATCH(B16,Calculator!$A$4:$A$300,0))</f>
        <v>#N/A</v>
      </c>
    </row>
    <row r="17" spans="1:21" x14ac:dyDescent="0.2">
      <c r="B17" s="22"/>
      <c r="C17" s="23" t="e">
        <f>INDEX(Calculator!$G$4:$G$300,MATCH(B17,Calculator!$A$4:$A$300,0))</f>
        <v>#N/A</v>
      </c>
      <c r="D17" s="24" t="e">
        <f>INDEX(Calculator!$F$4:$F$300,MATCH(B17,Calculator!$A$4:$A$300,0))</f>
        <v>#N/A</v>
      </c>
      <c r="E17" s="81" t="e">
        <f>INDEX('Calculator AG'!$G$4:$G$300,MATCH(B17,'Calculator AG'!$A$4:$A$300,0))</f>
        <v>#N/A</v>
      </c>
      <c r="F17" s="24" t="e">
        <f>INDEX('Calculator AG'!$F$4:$F$300,MATCH(B17,'Calculator AG'!$A$4:$A$300,0))</f>
        <v>#N/A</v>
      </c>
      <c r="G17" s="21" t="e">
        <f>INDEX(Calculator!$D$4:$D$300,MATCH(B17,Calculator!$A$4:$A$300,0))</f>
        <v>#N/A</v>
      </c>
      <c r="H17" s="21" t="e">
        <f>INDEX('Calculator AG'!$D$4:$D$300,MATCH(B17,'Calculator AG'!$A$4:$A$300,0))</f>
        <v>#N/A</v>
      </c>
      <c r="I17" s="45" t="e">
        <f t="shared" si="0"/>
        <v>#N/A</v>
      </c>
      <c r="J17" s="66">
        <f>COUNTIF(Results!K:K,'Final ranking'!B17)</f>
        <v>0</v>
      </c>
      <c r="K17" s="45" t="e">
        <f t="shared" si="1"/>
        <v>#N/A</v>
      </c>
      <c r="L17" s="39" t="e">
        <f>INDEX(Calculator!$AB$4:$AB$300,MATCH(B17,Calculator!$A$4:$A$300,0))</f>
        <v>#N/A</v>
      </c>
      <c r="M17" s="39" t="e">
        <f>INDEX(Calculator!$AD$4:$AD$300,MATCH(B17,Calculator!$A$4:$A$300,0))</f>
        <v>#N/A</v>
      </c>
      <c r="N17" s="40" t="e">
        <f>INDEX(Calculator!$AE$4:$AE$300,MATCH(B17,Calculator!$A$4:$A$300,0))</f>
        <v>#N/A</v>
      </c>
      <c r="O17" s="40" t="e">
        <f>INDEX(Calculator!$AG$4:$AG$300,MATCH(B17,Calculator!$A$4:$A$300,0))</f>
        <v>#N/A</v>
      </c>
      <c r="P17" s="39" t="e">
        <f>INDEX(Calculator!$AH$4:$AH$300,MATCH(B17,Calculator!$A$4:$A$300,0))</f>
        <v>#N/A</v>
      </c>
      <c r="Q17" s="39" t="e">
        <f>INDEX(Calculator!$AJ$4:$AJ$300,MATCH(B17,Calculator!$A$4:$A$300,0))</f>
        <v>#N/A</v>
      </c>
      <c r="R17" s="40" t="e">
        <f>INDEX(Calculator!$AK$4:$AK$300,MATCH(B17,Calculator!$A$4:$A$300,0))</f>
        <v>#N/A</v>
      </c>
      <c r="S17" s="40" t="e">
        <f>INDEX(Calculator!$AM$4:$AM$300,MATCH(B17,Calculator!$A$4:$A$300,0))</f>
        <v>#N/A</v>
      </c>
      <c r="T17" s="39" t="e">
        <f>INDEX(Calculator!$AN$4:$AN$300,MATCH(B17,Calculator!$A$4:$A$300,0))</f>
        <v>#N/A</v>
      </c>
      <c r="U17" s="39" t="e">
        <f>INDEX(Calculator!$AP$4:$AP$300,MATCH(B17,Calculator!$A$4:$A$300,0))</f>
        <v>#N/A</v>
      </c>
    </row>
    <row r="18" spans="1:21" x14ac:dyDescent="0.2">
      <c r="B18" s="22"/>
      <c r="C18" s="23" t="e">
        <f>INDEX(Calculator!$G$4:$G$300,MATCH(B18,Calculator!$A$4:$A$300,0))</f>
        <v>#N/A</v>
      </c>
      <c r="D18" s="24" t="e">
        <f>INDEX(Calculator!$F$4:$F$300,MATCH(B18,Calculator!$A$4:$A$300,0))</f>
        <v>#N/A</v>
      </c>
      <c r="E18" s="81" t="e">
        <f>INDEX('Calculator AG'!$G$4:$G$300,MATCH(B18,'Calculator AG'!$A$4:$A$300,0))</f>
        <v>#N/A</v>
      </c>
      <c r="F18" s="24" t="e">
        <f>INDEX('Calculator AG'!$F$4:$F$300,MATCH(B18,'Calculator AG'!$A$4:$A$300,0))</f>
        <v>#N/A</v>
      </c>
      <c r="G18" s="21" t="e">
        <f>INDEX(Calculator!$D$4:$D$300,MATCH(B18,Calculator!$A$4:$A$300,0))</f>
        <v>#N/A</v>
      </c>
      <c r="H18" s="21" t="e">
        <f>INDEX('Calculator AG'!$D$4:$D$300,MATCH(B18,'Calculator AG'!$A$4:$A$300,0))</f>
        <v>#N/A</v>
      </c>
      <c r="I18" s="45" t="e">
        <f t="shared" si="0"/>
        <v>#N/A</v>
      </c>
      <c r="J18" s="66">
        <f>COUNTIF(Results!K:K,'Final ranking'!B18)</f>
        <v>0</v>
      </c>
      <c r="K18" s="45" t="e">
        <f t="shared" si="1"/>
        <v>#N/A</v>
      </c>
      <c r="L18" s="39" t="e">
        <f>INDEX(Calculator!$AB$4:$AB$300,MATCH(B18,Calculator!$A$4:$A$300,0))</f>
        <v>#N/A</v>
      </c>
      <c r="M18" s="39" t="e">
        <f>INDEX(Calculator!$AD$4:$AD$300,MATCH(B18,Calculator!$A$4:$A$300,0))</f>
        <v>#N/A</v>
      </c>
      <c r="N18" s="40" t="e">
        <f>INDEX(Calculator!$AE$4:$AE$300,MATCH(B18,Calculator!$A$4:$A$300,0))</f>
        <v>#N/A</v>
      </c>
      <c r="O18" s="40" t="e">
        <f>INDEX(Calculator!$AG$4:$AG$300,MATCH(B18,Calculator!$A$4:$A$300,0))</f>
        <v>#N/A</v>
      </c>
      <c r="P18" s="39" t="e">
        <f>INDEX(Calculator!$AH$4:$AH$300,MATCH(B18,Calculator!$A$4:$A$300,0))</f>
        <v>#N/A</v>
      </c>
      <c r="Q18" s="39" t="e">
        <f>INDEX(Calculator!$AJ$4:$AJ$300,MATCH(B18,Calculator!$A$4:$A$300,0))</f>
        <v>#N/A</v>
      </c>
      <c r="R18" s="40" t="e">
        <f>INDEX(Calculator!$AK$4:$AK$300,MATCH(B18,Calculator!$A$4:$A$300,0))</f>
        <v>#N/A</v>
      </c>
      <c r="S18" s="40" t="e">
        <f>INDEX(Calculator!$AM$4:$AM$300,MATCH(B18,Calculator!$A$4:$A$300,0))</f>
        <v>#N/A</v>
      </c>
      <c r="T18" s="39" t="e">
        <f>INDEX(Calculator!$AN$4:$AN$300,MATCH(B18,Calculator!$A$4:$A$300,0))</f>
        <v>#N/A</v>
      </c>
      <c r="U18" s="39" t="e">
        <f>INDEX(Calculator!$AP$4:$AP$300,MATCH(B18,Calculator!$A$4:$A$300,0))</f>
        <v>#N/A</v>
      </c>
    </row>
    <row r="19" spans="1:21" x14ac:dyDescent="0.2">
      <c r="B19" s="22"/>
      <c r="C19" s="23" t="e">
        <f>INDEX(Calculator!$G$4:$G$300,MATCH(B19,Calculator!$A$4:$A$300,0))</f>
        <v>#N/A</v>
      </c>
      <c r="D19" s="24" t="e">
        <f>INDEX(Calculator!$F$4:$F$300,MATCH(B19,Calculator!$A$4:$A$300,0))</f>
        <v>#N/A</v>
      </c>
      <c r="E19" s="81" t="e">
        <f>INDEX('Calculator AG'!$G$4:$G$300,MATCH(B19,'Calculator AG'!$A$4:$A$300,0))</f>
        <v>#N/A</v>
      </c>
      <c r="F19" s="24" t="e">
        <f>INDEX('Calculator AG'!$F$4:$F$300,MATCH(B19,'Calculator AG'!$A$4:$A$300,0))</f>
        <v>#N/A</v>
      </c>
      <c r="G19" s="21" t="e">
        <f>INDEX(Calculator!$D$4:$D$300,MATCH(B19,Calculator!$A$4:$A$300,0))</f>
        <v>#N/A</v>
      </c>
      <c r="H19" s="21" t="e">
        <f>INDEX('Calculator AG'!$D$4:$D$300,MATCH(B19,'Calculator AG'!$A$4:$A$300,0))</f>
        <v>#N/A</v>
      </c>
      <c r="I19" s="45" t="e">
        <f t="shared" si="0"/>
        <v>#N/A</v>
      </c>
      <c r="J19" s="66">
        <f>COUNTIF(Results!K:K,'Final ranking'!B19)</f>
        <v>0</v>
      </c>
      <c r="K19" s="45" t="e">
        <f t="shared" si="1"/>
        <v>#N/A</v>
      </c>
      <c r="L19" s="39" t="e">
        <f>INDEX(Calculator!$AB$4:$AB$300,MATCH(B19,Calculator!$A$4:$A$300,0))</f>
        <v>#N/A</v>
      </c>
      <c r="M19" s="39" t="e">
        <f>INDEX(Calculator!$AD$4:$AD$300,MATCH(B19,Calculator!$A$4:$A$300,0))</f>
        <v>#N/A</v>
      </c>
      <c r="N19" s="40" t="e">
        <f>INDEX(Calculator!$AE$4:$AE$300,MATCH(B19,Calculator!$A$4:$A$300,0))</f>
        <v>#N/A</v>
      </c>
      <c r="O19" s="40" t="e">
        <f>INDEX(Calculator!$AG$4:$AG$300,MATCH(B19,Calculator!$A$4:$A$300,0))</f>
        <v>#N/A</v>
      </c>
      <c r="P19" s="39" t="e">
        <f>INDEX(Calculator!$AH$4:$AH$300,MATCH(B19,Calculator!$A$4:$A$300,0))</f>
        <v>#N/A</v>
      </c>
      <c r="Q19" s="39" t="e">
        <f>INDEX(Calculator!$AJ$4:$AJ$300,MATCH(B19,Calculator!$A$4:$A$300,0))</f>
        <v>#N/A</v>
      </c>
      <c r="R19" s="40" t="e">
        <f>INDEX(Calculator!$AK$4:$AK$300,MATCH(B19,Calculator!$A$4:$A$300,0))</f>
        <v>#N/A</v>
      </c>
      <c r="S19" s="40" t="e">
        <f>INDEX(Calculator!$AM$4:$AM$300,MATCH(B19,Calculator!$A$4:$A$300,0))</f>
        <v>#N/A</v>
      </c>
      <c r="T19" s="39" t="e">
        <f>INDEX(Calculator!$AN$4:$AN$300,MATCH(B19,Calculator!$A$4:$A$300,0))</f>
        <v>#N/A</v>
      </c>
      <c r="U19" s="39" t="e">
        <f>INDEX(Calculator!$AP$4:$AP$300,MATCH(B19,Calculator!$A$4:$A$300,0))</f>
        <v>#N/A</v>
      </c>
    </row>
    <row r="20" spans="1:21" x14ac:dyDescent="0.2">
      <c r="B20" s="22"/>
      <c r="C20" s="23" t="e">
        <f>INDEX(Calculator!$G$4:$G$300,MATCH(B20,Calculator!$A$4:$A$300,0))</f>
        <v>#N/A</v>
      </c>
      <c r="D20" s="24" t="e">
        <f>INDEX(Calculator!$F$4:$F$300,MATCH(B20,Calculator!$A$4:$A$300,0))</f>
        <v>#N/A</v>
      </c>
      <c r="E20" s="81" t="e">
        <f>INDEX('Calculator AG'!$G$4:$G$300,MATCH(B20,'Calculator AG'!$A$4:$A$300,0))</f>
        <v>#N/A</v>
      </c>
      <c r="F20" s="24" t="e">
        <f>INDEX('Calculator AG'!$F$4:$F$300,MATCH(B20,'Calculator AG'!$A$4:$A$300,0))</f>
        <v>#N/A</v>
      </c>
      <c r="G20" s="21" t="e">
        <f>INDEX(Calculator!$D$4:$D$300,MATCH(B20,Calculator!$A$4:$A$300,0))</f>
        <v>#N/A</v>
      </c>
      <c r="H20" s="21" t="e">
        <f>INDEX('Calculator AG'!$D$4:$D$300,MATCH(B20,'Calculator AG'!$A$4:$A$300,0))</f>
        <v>#N/A</v>
      </c>
      <c r="I20" s="45" t="e">
        <f t="shared" si="0"/>
        <v>#N/A</v>
      </c>
      <c r="J20" s="66">
        <f>COUNTIF(Results!K:K,'Final ranking'!B20)</f>
        <v>0</v>
      </c>
      <c r="K20" s="45" t="e">
        <f t="shared" si="1"/>
        <v>#N/A</v>
      </c>
      <c r="L20" s="39" t="e">
        <f>INDEX(Calculator!$AB$4:$AB$300,MATCH(B20,Calculator!$A$4:$A$300,0))</f>
        <v>#N/A</v>
      </c>
      <c r="M20" s="39" t="e">
        <f>INDEX(Calculator!$AD$4:$AD$300,MATCH(B20,Calculator!$A$4:$A$300,0))</f>
        <v>#N/A</v>
      </c>
      <c r="N20" s="40" t="e">
        <f>INDEX(Calculator!$AE$4:$AE$300,MATCH(B20,Calculator!$A$4:$A$300,0))</f>
        <v>#N/A</v>
      </c>
      <c r="O20" s="40" t="e">
        <f>INDEX(Calculator!$AG$4:$AG$300,MATCH(B20,Calculator!$A$4:$A$300,0))</f>
        <v>#N/A</v>
      </c>
      <c r="P20" s="39" t="e">
        <f>INDEX(Calculator!$AH$4:$AH$300,MATCH(B20,Calculator!$A$4:$A$300,0))</f>
        <v>#N/A</v>
      </c>
      <c r="Q20" s="39" t="e">
        <f>INDEX(Calculator!$AJ$4:$AJ$300,MATCH(B20,Calculator!$A$4:$A$300,0))</f>
        <v>#N/A</v>
      </c>
      <c r="R20" s="40" t="e">
        <f>INDEX(Calculator!$AK$4:$AK$300,MATCH(B20,Calculator!$A$4:$A$300,0))</f>
        <v>#N/A</v>
      </c>
      <c r="S20" s="40" t="e">
        <f>INDEX(Calculator!$AM$4:$AM$300,MATCH(B20,Calculator!$A$4:$A$300,0))</f>
        <v>#N/A</v>
      </c>
      <c r="T20" s="39" t="e">
        <f>INDEX(Calculator!$AN$4:$AN$300,MATCH(B20,Calculator!$A$4:$A$300,0))</f>
        <v>#N/A</v>
      </c>
      <c r="U20" s="39" t="e">
        <f>INDEX(Calculator!$AP$4:$AP$300,MATCH(B20,Calculator!$A$4:$A$300,0))</f>
        <v>#N/A</v>
      </c>
    </row>
    <row r="21" spans="1:21" ht="13.5" thickBot="1" x14ac:dyDescent="0.25">
      <c r="E21" s="83"/>
      <c r="F21" s="83"/>
      <c r="G21" s="83"/>
      <c r="H21" s="83"/>
      <c r="I21" s="83"/>
    </row>
    <row r="22" spans="1:21" x14ac:dyDescent="0.2">
      <c r="A22" s="88" t="s">
        <v>137</v>
      </c>
      <c r="B22" s="89"/>
      <c r="C22" s="89"/>
      <c r="D22" s="90"/>
      <c r="E22" s="91"/>
      <c r="F22" s="91"/>
      <c r="G22" s="91"/>
      <c r="H22" s="91"/>
      <c r="I22" s="83"/>
      <c r="K22" s="82"/>
    </row>
    <row r="23" spans="1:21" ht="13.5" thickBot="1" x14ac:dyDescent="0.25">
      <c r="A23" s="51"/>
      <c r="B23" s="52" t="s">
        <v>135</v>
      </c>
      <c r="C23" s="52" t="s">
        <v>40</v>
      </c>
      <c r="D23" s="53" t="s">
        <v>136</v>
      </c>
      <c r="E23" s="83"/>
      <c r="F23" s="83"/>
      <c r="G23" s="83"/>
      <c r="H23" s="83"/>
      <c r="I23" s="83"/>
      <c r="K23" s="82"/>
    </row>
    <row r="24" spans="1:21" x14ac:dyDescent="0.2">
      <c r="A24" s="48">
        <v>1</v>
      </c>
      <c r="B24" s="31" t="str">
        <f>INDEX($B$3:$B$20,MATCH(A24,$G$3:$G$20,0))</f>
        <v>Rhiannon Needham</v>
      </c>
      <c r="C24" s="59">
        <f>INDEX($D$3:$D$20,MATCH(A24,$G$3:$G$20,0))</f>
        <v>4757.1206236407088</v>
      </c>
      <c r="D24" s="60">
        <f>INDEX($C$3:$C$20,MATCH(A24,$G$3:$G$20,0))</f>
        <v>17</v>
      </c>
      <c r="E24" s="84"/>
      <c r="F24" s="83"/>
      <c r="G24" s="85"/>
      <c r="H24" s="85"/>
      <c r="I24" s="83"/>
      <c r="K24" s="82"/>
    </row>
    <row r="25" spans="1:21" x14ac:dyDescent="0.2">
      <c r="A25" s="48">
        <v>2</v>
      </c>
      <c r="B25" s="31" t="str">
        <f t="shared" ref="B25:B33" si="2">INDEX($B$3:$B$20,MATCH(A25,$G$3:$G$20,0))</f>
        <v>Camilla Allwood</v>
      </c>
      <c r="C25" s="59">
        <f t="shared" ref="C25:C33" si="3">INDEX($D$3:$D$20,MATCH(A25,$G$3:$G$20,0))</f>
        <v>2038.1878098691766</v>
      </c>
      <c r="D25" s="60">
        <f t="shared" ref="D25:D33" si="4">INDEX($C$3:$C$20,MATCH(A25,$G$3:$G$20,0))</f>
        <v>18</v>
      </c>
      <c r="E25" s="84"/>
      <c r="F25" s="83"/>
      <c r="G25" s="85"/>
      <c r="H25" s="85"/>
      <c r="I25" s="83"/>
      <c r="K25" s="82"/>
    </row>
    <row r="26" spans="1:21" x14ac:dyDescent="0.2">
      <c r="A26" s="48">
        <v>3</v>
      </c>
      <c r="B26" s="31" t="e">
        <f t="shared" si="2"/>
        <v>#N/A</v>
      </c>
      <c r="C26" s="59" t="e">
        <f t="shared" si="3"/>
        <v>#N/A</v>
      </c>
      <c r="D26" s="60" t="e">
        <f t="shared" si="4"/>
        <v>#N/A</v>
      </c>
      <c r="E26" s="84"/>
      <c r="F26" s="83"/>
      <c r="G26" s="85"/>
      <c r="H26" s="85"/>
      <c r="I26" s="83"/>
      <c r="K26" s="82"/>
    </row>
    <row r="27" spans="1:21" x14ac:dyDescent="0.2">
      <c r="A27" s="48">
        <v>4</v>
      </c>
      <c r="B27" s="31" t="e">
        <f t="shared" si="2"/>
        <v>#N/A</v>
      </c>
      <c r="C27" s="59" t="e">
        <f t="shared" si="3"/>
        <v>#N/A</v>
      </c>
      <c r="D27" s="60" t="e">
        <f t="shared" si="4"/>
        <v>#N/A</v>
      </c>
      <c r="E27" s="84"/>
      <c r="F27" s="83"/>
      <c r="G27" s="85"/>
      <c r="H27" s="85"/>
      <c r="I27" s="83"/>
      <c r="K27" s="82"/>
    </row>
    <row r="28" spans="1:21" x14ac:dyDescent="0.2">
      <c r="A28" s="48">
        <v>5</v>
      </c>
      <c r="B28" s="31" t="e">
        <f t="shared" si="2"/>
        <v>#N/A</v>
      </c>
      <c r="C28" s="59" t="e">
        <f t="shared" si="3"/>
        <v>#N/A</v>
      </c>
      <c r="D28" s="60" t="e">
        <f t="shared" si="4"/>
        <v>#N/A</v>
      </c>
      <c r="E28" s="84"/>
      <c r="F28" s="83"/>
      <c r="G28" s="85"/>
      <c r="H28" s="85"/>
      <c r="I28" s="83"/>
      <c r="K28" s="82"/>
    </row>
    <row r="29" spans="1:21" x14ac:dyDescent="0.2">
      <c r="A29" s="48">
        <v>6</v>
      </c>
      <c r="B29" s="31" t="e">
        <f t="shared" si="2"/>
        <v>#N/A</v>
      </c>
      <c r="C29" s="59" t="e">
        <f t="shared" si="3"/>
        <v>#N/A</v>
      </c>
      <c r="D29" s="60" t="e">
        <f t="shared" si="4"/>
        <v>#N/A</v>
      </c>
      <c r="E29" s="84"/>
      <c r="F29" s="83"/>
      <c r="G29" s="85"/>
      <c r="H29" s="85"/>
      <c r="I29" s="83"/>
      <c r="K29" s="82"/>
    </row>
    <row r="30" spans="1:21" x14ac:dyDescent="0.2">
      <c r="A30" s="48">
        <v>7</v>
      </c>
      <c r="B30" s="31" t="e">
        <f t="shared" si="2"/>
        <v>#N/A</v>
      </c>
      <c r="C30" s="59" t="e">
        <f t="shared" si="3"/>
        <v>#N/A</v>
      </c>
      <c r="D30" s="60" t="e">
        <f t="shared" si="4"/>
        <v>#N/A</v>
      </c>
      <c r="E30" s="84"/>
      <c r="F30" s="83"/>
      <c r="G30" s="85"/>
      <c r="H30" s="85"/>
      <c r="I30" s="83"/>
      <c r="K30" s="82"/>
    </row>
    <row r="31" spans="1:21" x14ac:dyDescent="0.2">
      <c r="A31" s="48">
        <v>8</v>
      </c>
      <c r="B31" s="31" t="e">
        <f t="shared" si="2"/>
        <v>#N/A</v>
      </c>
      <c r="C31" s="59" t="e">
        <f t="shared" si="3"/>
        <v>#N/A</v>
      </c>
      <c r="D31" s="60" t="e">
        <f t="shared" si="4"/>
        <v>#N/A</v>
      </c>
      <c r="E31" s="84"/>
      <c r="F31" s="83"/>
      <c r="G31" s="85"/>
      <c r="H31" s="85"/>
      <c r="I31" s="83"/>
      <c r="K31" s="82"/>
    </row>
    <row r="32" spans="1:21" x14ac:dyDescent="0.2">
      <c r="A32" s="48">
        <v>9</v>
      </c>
      <c r="B32" s="31" t="e">
        <f t="shared" si="2"/>
        <v>#N/A</v>
      </c>
      <c r="C32" s="59" t="e">
        <f t="shared" si="3"/>
        <v>#N/A</v>
      </c>
      <c r="D32" s="60" t="e">
        <f t="shared" si="4"/>
        <v>#N/A</v>
      </c>
      <c r="E32" s="84"/>
      <c r="F32" s="83"/>
      <c r="G32" s="85"/>
      <c r="H32" s="85"/>
      <c r="I32" s="83"/>
      <c r="K32" s="82"/>
    </row>
    <row r="33" spans="1:11" ht="13.5" thickBot="1" x14ac:dyDescent="0.25">
      <c r="A33" s="49">
        <v>10</v>
      </c>
      <c r="B33" s="37" t="e">
        <f t="shared" si="2"/>
        <v>#N/A</v>
      </c>
      <c r="C33" s="61" t="e">
        <f t="shared" si="3"/>
        <v>#N/A</v>
      </c>
      <c r="D33" s="62" t="e">
        <f t="shared" si="4"/>
        <v>#N/A</v>
      </c>
      <c r="E33" s="84"/>
      <c r="F33" s="83"/>
      <c r="G33" s="85"/>
      <c r="H33" s="85"/>
      <c r="I33" s="83"/>
      <c r="K33" s="82"/>
    </row>
    <row r="34" spans="1:11" ht="13.5" thickBot="1" x14ac:dyDescent="0.25">
      <c r="E34" s="83"/>
      <c r="F34" s="83"/>
      <c r="G34" s="83"/>
      <c r="H34" s="83"/>
      <c r="I34" s="83"/>
    </row>
    <row r="35" spans="1:11" x14ac:dyDescent="0.2">
      <c r="A35" s="88" t="s">
        <v>138</v>
      </c>
      <c r="B35" s="89"/>
      <c r="C35" s="89"/>
      <c r="D35" s="90"/>
      <c r="E35" s="80"/>
    </row>
    <row r="36" spans="1:11" ht="13.5" thickBot="1" x14ac:dyDescent="0.25">
      <c r="A36" s="51"/>
      <c r="B36" s="52" t="s">
        <v>135</v>
      </c>
      <c r="C36" s="52" t="s">
        <v>40</v>
      </c>
      <c r="D36" s="53" t="s">
        <v>136</v>
      </c>
      <c r="E36" s="50"/>
    </row>
    <row r="37" spans="1:11" x14ac:dyDescent="0.2">
      <c r="A37" s="46">
        <v>1</v>
      </c>
      <c r="B37" s="56" t="str">
        <f>INDEX($B$3:$B$20,MATCH(A37,$H$3:$H$20,0))</f>
        <v>Camilla Allwood</v>
      </c>
      <c r="C37" s="63">
        <f>INDEX($F$3:$F$20,MATCH(A37,$H$3:$H$20,0))</f>
        <v>7372.5850432174102</v>
      </c>
      <c r="D37" s="47">
        <f>INDEX($E$3:$E$20,MATCH(A37,$H$3:$H$20,0))</f>
        <v>18</v>
      </c>
      <c r="E37" s="58"/>
    </row>
    <row r="38" spans="1:11" x14ac:dyDescent="0.2">
      <c r="A38" s="48">
        <v>2</v>
      </c>
      <c r="B38" s="31" t="str">
        <f t="shared" ref="B38:B46" si="5">INDEX($B$3:$B$20,MATCH(A38,$H$3:$H$20,0))</f>
        <v>Rhiannon Needham</v>
      </c>
      <c r="C38" s="59">
        <f>INDEX($F$3:$F$20,MATCH(A38,$H$3:$H$20,0))</f>
        <v>5253.4484984814917</v>
      </c>
      <c r="D38" s="64">
        <f>INDEX($E$3:$E$20,MATCH(A38,$H$3:$H$20,0))</f>
        <v>17</v>
      </c>
      <c r="E38" s="58"/>
    </row>
    <row r="39" spans="1:11" x14ac:dyDescent="0.2">
      <c r="A39" s="48">
        <v>3</v>
      </c>
      <c r="B39" s="31" t="e">
        <f t="shared" si="5"/>
        <v>#N/A</v>
      </c>
      <c r="C39" s="59" t="e">
        <f t="shared" ref="C39:C45" si="6">INDEX($F$3:$F$20,MATCH(A39,$H$3:$H$20,0))</f>
        <v>#N/A</v>
      </c>
      <c r="D39" s="64" t="e">
        <f t="shared" ref="D39:D45" si="7">INDEX($E$3:$E$20,MATCH(A39,$H$3:$H$20,0))</f>
        <v>#N/A</v>
      </c>
      <c r="E39" s="58"/>
    </row>
    <row r="40" spans="1:11" x14ac:dyDescent="0.2">
      <c r="A40" s="48">
        <v>4</v>
      </c>
      <c r="B40" s="31" t="e">
        <f t="shared" si="5"/>
        <v>#N/A</v>
      </c>
      <c r="C40" s="59" t="e">
        <f t="shared" si="6"/>
        <v>#N/A</v>
      </c>
      <c r="D40" s="64" t="e">
        <f t="shared" si="7"/>
        <v>#N/A</v>
      </c>
      <c r="E40" s="58"/>
    </row>
    <row r="41" spans="1:11" x14ac:dyDescent="0.2">
      <c r="A41" s="48">
        <v>5</v>
      </c>
      <c r="B41" s="31" t="e">
        <f t="shared" si="5"/>
        <v>#N/A</v>
      </c>
      <c r="C41" s="59" t="e">
        <f t="shared" si="6"/>
        <v>#N/A</v>
      </c>
      <c r="D41" s="64" t="e">
        <f t="shared" si="7"/>
        <v>#N/A</v>
      </c>
      <c r="E41" s="58"/>
    </row>
    <row r="42" spans="1:11" x14ac:dyDescent="0.2">
      <c r="A42" s="48">
        <v>6</v>
      </c>
      <c r="B42" s="31" t="e">
        <f t="shared" si="5"/>
        <v>#N/A</v>
      </c>
      <c r="C42" s="58" t="e">
        <f t="shared" si="6"/>
        <v>#N/A</v>
      </c>
      <c r="D42" s="64" t="e">
        <f t="shared" si="7"/>
        <v>#N/A</v>
      </c>
      <c r="E42" s="58"/>
    </row>
    <row r="43" spans="1:11" x14ac:dyDescent="0.2">
      <c r="A43" s="48">
        <v>7</v>
      </c>
      <c r="B43" s="31" t="e">
        <f t="shared" si="5"/>
        <v>#N/A</v>
      </c>
      <c r="C43" s="58" t="e">
        <f t="shared" si="6"/>
        <v>#N/A</v>
      </c>
      <c r="D43" s="64" t="e">
        <f t="shared" si="7"/>
        <v>#N/A</v>
      </c>
      <c r="E43" s="58"/>
    </row>
    <row r="44" spans="1:11" x14ac:dyDescent="0.2">
      <c r="A44" s="48">
        <v>8</v>
      </c>
      <c r="B44" s="31" t="e">
        <f t="shared" si="5"/>
        <v>#N/A</v>
      </c>
      <c r="C44" s="58" t="e">
        <f t="shared" si="6"/>
        <v>#N/A</v>
      </c>
      <c r="D44" s="64" t="e">
        <f t="shared" si="7"/>
        <v>#N/A</v>
      </c>
      <c r="E44" s="58"/>
    </row>
    <row r="45" spans="1:11" x14ac:dyDescent="0.2">
      <c r="A45" s="48">
        <v>9</v>
      </c>
      <c r="B45" s="31" t="e">
        <f t="shared" si="5"/>
        <v>#N/A</v>
      </c>
      <c r="C45" s="58" t="e">
        <f t="shared" si="6"/>
        <v>#N/A</v>
      </c>
      <c r="D45" s="64" t="e">
        <f t="shared" si="7"/>
        <v>#N/A</v>
      </c>
      <c r="E45" s="58"/>
    </row>
    <row r="46" spans="1:11" ht="13.5" thickBot="1" x14ac:dyDescent="0.25">
      <c r="A46" s="49">
        <v>10</v>
      </c>
      <c r="B46" s="37" t="e">
        <f t="shared" si="5"/>
        <v>#N/A</v>
      </c>
      <c r="C46" s="61" t="e">
        <f>INDEX($F$3:$F$20,MATCH(A46,$H$3:$H$20,0))</f>
        <v>#N/A</v>
      </c>
      <c r="D46" s="62" t="e">
        <f>INDEX($E$3:$E$20,MATCH(A46,$H$3:$H$20,0))</f>
        <v>#N/A</v>
      </c>
      <c r="E46" s="58"/>
    </row>
    <row r="47" spans="1:11" ht="13.5" thickBot="1" x14ac:dyDescent="0.25"/>
    <row r="48" spans="1:11" x14ac:dyDescent="0.2">
      <c r="A48" s="88" t="s">
        <v>139</v>
      </c>
      <c r="B48" s="89"/>
      <c r="C48" s="90"/>
    </row>
    <row r="49" spans="1:3" ht="13.5" thickBot="1" x14ac:dyDescent="0.25">
      <c r="A49" s="54"/>
      <c r="B49" s="50" t="s">
        <v>135</v>
      </c>
      <c r="C49" s="55" t="s">
        <v>40</v>
      </c>
    </row>
    <row r="50" spans="1:3" x14ac:dyDescent="0.2">
      <c r="A50" s="46">
        <v>1</v>
      </c>
      <c r="B50" s="56" t="str">
        <f>INDEX($B$3:$B$20,MATCH(A50,$M$3:$M$20,0))</f>
        <v>Rhiannon Needham</v>
      </c>
      <c r="C50" s="57">
        <f>INDEX($L$3:$L$20,MATCH(A50,$M$3:$M$20,0))</f>
        <v>1283.0065532987319</v>
      </c>
    </row>
    <row r="51" spans="1:3" x14ac:dyDescent="0.2">
      <c r="A51" s="48">
        <v>2</v>
      </c>
      <c r="B51" s="31" t="str">
        <f>INDEX($B$3:$B$20,MATCH(A51,$M$3:$M$20,0))</f>
        <v>Catkin Shelley</v>
      </c>
      <c r="C51" s="32">
        <f>INDEX($L$3:$L$20,MATCH(A51,$M$3:$M$20,0))</f>
        <v>778.2381595834421</v>
      </c>
    </row>
    <row r="52" spans="1:3" ht="13.5" thickBot="1" x14ac:dyDescent="0.25">
      <c r="A52" s="49">
        <v>3</v>
      </c>
      <c r="B52" s="37" t="str">
        <f>INDEX($B$3:$B$20,MATCH(A52,$M$3:$M$20,0))</f>
        <v>Camilla Allwood</v>
      </c>
      <c r="C52" s="38">
        <f>INDEX($L$3:$L$20,MATCH(A52,$M$3:$M$20,0))</f>
        <v>214.62683319238306</v>
      </c>
    </row>
    <row r="53" spans="1:3" ht="13.5" thickBot="1" x14ac:dyDescent="0.25"/>
    <row r="54" spans="1:3" x14ac:dyDescent="0.2">
      <c r="A54" s="88" t="s">
        <v>116</v>
      </c>
      <c r="B54" s="89"/>
      <c r="C54" s="90"/>
    </row>
    <row r="55" spans="1:3" ht="13.5" thickBot="1" x14ac:dyDescent="0.25">
      <c r="A55" s="54"/>
      <c r="B55" s="50" t="s">
        <v>135</v>
      </c>
      <c r="C55" s="55" t="s">
        <v>40</v>
      </c>
    </row>
    <row r="56" spans="1:3" x14ac:dyDescent="0.2">
      <c r="A56" s="46">
        <v>1</v>
      </c>
      <c r="B56" s="56" t="e">
        <f>INDEX($B$3:$B$20,MATCH(A56,$O$3:$O$20,0))</f>
        <v>#N/A</v>
      </c>
      <c r="C56" s="57" t="e">
        <f>INDEX($N$3:$N$20,MATCH(A56,$O$3:$O$20,0))</f>
        <v>#N/A</v>
      </c>
    </row>
    <row r="57" spans="1:3" x14ac:dyDescent="0.2">
      <c r="A57" s="48">
        <v>2</v>
      </c>
      <c r="B57" s="31" t="e">
        <f t="shared" ref="B57:B58" si="8">INDEX($B$3:$B$20,MATCH(A57,$O$3:$O$20,0))</f>
        <v>#N/A</v>
      </c>
      <c r="C57" s="32" t="e">
        <f t="shared" ref="C57:C58" si="9">INDEX($N$3:$N$20,MATCH(A57,$O$3:$O$20,0))</f>
        <v>#N/A</v>
      </c>
    </row>
    <row r="58" spans="1:3" ht="13.5" thickBot="1" x14ac:dyDescent="0.25">
      <c r="A58" s="49">
        <v>3</v>
      </c>
      <c r="B58" s="37" t="e">
        <f t="shared" si="8"/>
        <v>#N/A</v>
      </c>
      <c r="C58" s="38" t="e">
        <f t="shared" si="9"/>
        <v>#N/A</v>
      </c>
    </row>
    <row r="59" spans="1:3" ht="13.5" thickBot="1" x14ac:dyDescent="0.25"/>
    <row r="60" spans="1:3" x14ac:dyDescent="0.2">
      <c r="A60" s="88" t="s">
        <v>117</v>
      </c>
      <c r="B60" s="89"/>
      <c r="C60" s="90"/>
    </row>
    <row r="61" spans="1:3" ht="13.5" thickBot="1" x14ac:dyDescent="0.25">
      <c r="A61" s="54"/>
      <c r="B61" s="50" t="s">
        <v>135</v>
      </c>
      <c r="C61" s="55" t="s">
        <v>40</v>
      </c>
    </row>
    <row r="62" spans="1:3" x14ac:dyDescent="0.2">
      <c r="A62" s="46">
        <v>1</v>
      </c>
      <c r="B62" s="56" t="str">
        <f>INDEX($B$3:$B$20,MATCH(A62,$Q$3:$Q$20,0))</f>
        <v>Rhiannon Needham</v>
      </c>
      <c r="C62" s="57">
        <f>INDEX($P$3:$P$20,MATCH(A62,$Q$3:$Q$20,0))</f>
        <v>954.93183343154976</v>
      </c>
    </row>
    <row r="63" spans="1:3" x14ac:dyDescent="0.2">
      <c r="A63" s="48">
        <v>2</v>
      </c>
      <c r="B63" s="31" t="str">
        <f>INDEX($B$3:$B$20,MATCH(A63,$Q$3:$Q$20,0))</f>
        <v>Camilla Allwood</v>
      </c>
      <c r="C63" s="32">
        <f>INDEX($P$3:$P$20,MATCH(A63,$Q$3:$Q$20,0))</f>
        <v>466.32380425575565</v>
      </c>
    </row>
    <row r="64" spans="1:3" ht="13.5" thickBot="1" x14ac:dyDescent="0.25">
      <c r="A64" s="49">
        <v>3</v>
      </c>
      <c r="B64" s="37" t="e">
        <f>INDEX($B$3:$B$20,MATCH(A64,$Q$3:$Q$20,0))</f>
        <v>#N/A</v>
      </c>
      <c r="C64" s="38" t="e">
        <f>INDEX($P$3:$P$20,MATCH(A64,$Q$3:$Q$20,0))</f>
        <v>#N/A</v>
      </c>
    </row>
    <row r="65" spans="1:3" ht="13.5" thickBot="1" x14ac:dyDescent="0.25"/>
    <row r="66" spans="1:3" x14ac:dyDescent="0.2">
      <c r="A66" s="88" t="s">
        <v>118</v>
      </c>
      <c r="B66" s="89"/>
      <c r="C66" s="90"/>
    </row>
    <row r="67" spans="1:3" ht="13.5" thickBot="1" x14ac:dyDescent="0.25">
      <c r="A67" s="54"/>
      <c r="B67" s="50" t="s">
        <v>135</v>
      </c>
      <c r="C67" s="55" t="s">
        <v>40</v>
      </c>
    </row>
    <row r="68" spans="1:3" x14ac:dyDescent="0.2">
      <c r="A68" s="46">
        <v>1</v>
      </c>
      <c r="B68" s="56" t="e">
        <f>INDEX($B$3:$B$20,MATCH(A68,$S$3:$S$20,0))</f>
        <v>#N/A</v>
      </c>
      <c r="C68" s="57" t="e">
        <f>INDEX($R$3:$R$20,MATCH(A68,$S$3:$S$20,0))</f>
        <v>#N/A</v>
      </c>
    </row>
    <row r="69" spans="1:3" x14ac:dyDescent="0.2">
      <c r="A69" s="48">
        <v>2</v>
      </c>
      <c r="B69" s="31" t="e">
        <f>INDEX($B$3:$B$20,MATCH(A69,$S$3:$S$20,0))</f>
        <v>#N/A</v>
      </c>
      <c r="C69" s="32" t="e">
        <f>INDEX($R$3:$R$20,MATCH(A69,$S$3:$S$20,0))</f>
        <v>#N/A</v>
      </c>
    </row>
    <row r="70" spans="1:3" ht="13.5" thickBot="1" x14ac:dyDescent="0.25">
      <c r="A70" s="49">
        <v>3</v>
      </c>
      <c r="B70" s="37" t="e">
        <f>INDEX($B$3:$B$20,MATCH(A70,$S$3:$S$20,0))</f>
        <v>#N/A</v>
      </c>
      <c r="C70" s="38" t="e">
        <f>INDEX($R$3:$R$20,MATCH(A70,$S$3:$S$20,0))</f>
        <v>#N/A</v>
      </c>
    </row>
    <row r="71" spans="1:3" ht="13.5" thickBot="1" x14ac:dyDescent="0.25"/>
    <row r="72" spans="1:3" x14ac:dyDescent="0.2">
      <c r="A72" s="88" t="s">
        <v>119</v>
      </c>
      <c r="B72" s="89"/>
      <c r="C72" s="90"/>
    </row>
    <row r="73" spans="1:3" ht="13.5" thickBot="1" x14ac:dyDescent="0.25">
      <c r="A73" s="54"/>
      <c r="B73" s="50" t="s">
        <v>135</v>
      </c>
      <c r="C73" s="55" t="s">
        <v>40</v>
      </c>
    </row>
    <row r="74" spans="1:3" x14ac:dyDescent="0.2">
      <c r="A74" s="46">
        <v>1</v>
      </c>
      <c r="B74" s="56" t="str">
        <f>INDEX($B$3:$B$20,MATCH(A74,$U$3:$U$20,0))</f>
        <v>Mary Davies</v>
      </c>
      <c r="C74" s="57">
        <f>INDEX($T$3:$T$20,MATCH(A74,$U$3:$U$20,0))</f>
        <v>1260.736075702976</v>
      </c>
    </row>
    <row r="75" spans="1:3" x14ac:dyDescent="0.2">
      <c r="A75" s="48">
        <v>2</v>
      </c>
      <c r="B75" s="31" t="str">
        <f>INDEX($B$3:$B$20,MATCH(A75,$U$3:$U$20,0))</f>
        <v>Amey Cull</v>
      </c>
      <c r="C75" s="32">
        <f>INDEX($T$3:$T$20,MATCH(A75,$U$3:$U$20,0))</f>
        <v>1050.6868763591615</v>
      </c>
    </row>
    <row r="76" spans="1:3" ht="13.5" thickBot="1" x14ac:dyDescent="0.25">
      <c r="A76" s="49">
        <v>3</v>
      </c>
      <c r="B76" s="37" t="str">
        <f>INDEX($B$3:$B$20,MATCH(A76,$U$3:$U$20,0))</f>
        <v>Camilla Allwood</v>
      </c>
      <c r="C76" s="38">
        <f>INDEX($T$3:$T$20,MATCH(A76,$U$3:$U$20,0))</f>
        <v>590.58817340471455</v>
      </c>
    </row>
  </sheetData>
  <autoFilter ref="B2:U17" xr:uid="{00000000-0009-0000-0000-000000000000}">
    <sortState xmlns:xlrd2="http://schemas.microsoft.com/office/spreadsheetml/2017/richdata2" ref="B3:T20">
      <sortCondition ref="B2:B17"/>
    </sortState>
  </autoFilter>
  <mergeCells count="13">
    <mergeCell ref="T1:U1"/>
    <mergeCell ref="A60:C60"/>
    <mergeCell ref="A66:C66"/>
    <mergeCell ref="A72:C72"/>
    <mergeCell ref="A22:D22"/>
    <mergeCell ref="A35:D35"/>
    <mergeCell ref="A48:C48"/>
    <mergeCell ref="A54:C54"/>
    <mergeCell ref="E22:H22"/>
    <mergeCell ref="L1:M1"/>
    <mergeCell ref="N1:O1"/>
    <mergeCell ref="P1:Q1"/>
    <mergeCell ref="R1:S1"/>
  </mergeCells>
  <conditionalFormatting sqref="L1:L3 L21:L1048576">
    <cfRule type="top10" dxfId="163" priority="90" rank="1"/>
  </conditionalFormatting>
  <conditionalFormatting sqref="N1:N3 N21:N1048576">
    <cfRule type="top10" dxfId="162" priority="89" rank="1"/>
  </conditionalFormatting>
  <conditionalFormatting sqref="P1:P3 P21:P1048576">
    <cfRule type="top10" dxfId="161" priority="88" rank="1"/>
  </conditionalFormatting>
  <conditionalFormatting sqref="R1:R3 R21:R1048576">
    <cfRule type="top10" dxfId="160" priority="87" rank="1"/>
  </conditionalFormatting>
  <conditionalFormatting sqref="T1:T3 T21:T1048576">
    <cfRule type="top10" dxfId="159" priority="86" rank="1"/>
  </conditionalFormatting>
  <conditionalFormatting sqref="L4">
    <cfRule type="top10" dxfId="158" priority="85" rank="1"/>
  </conditionalFormatting>
  <conditionalFormatting sqref="N4">
    <cfRule type="top10" dxfId="157" priority="84" rank="1"/>
  </conditionalFormatting>
  <conditionalFormatting sqref="P4">
    <cfRule type="top10" dxfId="156" priority="83" rank="1"/>
  </conditionalFormatting>
  <conditionalFormatting sqref="R4">
    <cfRule type="top10" dxfId="155" priority="82" rank="1"/>
  </conditionalFormatting>
  <conditionalFormatting sqref="T4">
    <cfRule type="top10" dxfId="154" priority="81" rank="1"/>
  </conditionalFormatting>
  <conditionalFormatting sqref="L5">
    <cfRule type="top10" dxfId="153" priority="80" rank="1"/>
  </conditionalFormatting>
  <conditionalFormatting sqref="N5">
    <cfRule type="top10" dxfId="152" priority="79" rank="1"/>
  </conditionalFormatting>
  <conditionalFormatting sqref="P5">
    <cfRule type="top10" dxfId="151" priority="78" rank="1"/>
  </conditionalFormatting>
  <conditionalFormatting sqref="R5">
    <cfRule type="top10" dxfId="150" priority="77" rank="1"/>
  </conditionalFormatting>
  <conditionalFormatting sqref="T5">
    <cfRule type="top10" dxfId="149" priority="76" rank="1"/>
  </conditionalFormatting>
  <conditionalFormatting sqref="L6">
    <cfRule type="top10" dxfId="148" priority="75" rank="1"/>
  </conditionalFormatting>
  <conditionalFormatting sqref="N6">
    <cfRule type="top10" dxfId="147" priority="74" rank="1"/>
  </conditionalFormatting>
  <conditionalFormatting sqref="P6">
    <cfRule type="top10" dxfId="146" priority="73" rank="1"/>
  </conditionalFormatting>
  <conditionalFormatting sqref="R6">
    <cfRule type="top10" dxfId="145" priority="72" rank="1"/>
  </conditionalFormatting>
  <conditionalFormatting sqref="T6">
    <cfRule type="top10" dxfId="144" priority="71" rank="1"/>
  </conditionalFormatting>
  <conditionalFormatting sqref="L7">
    <cfRule type="top10" dxfId="143" priority="70" rank="1"/>
  </conditionalFormatting>
  <conditionalFormatting sqref="N7">
    <cfRule type="top10" dxfId="142" priority="69" rank="1"/>
  </conditionalFormatting>
  <conditionalFormatting sqref="P7">
    <cfRule type="top10" dxfId="141" priority="68" rank="1"/>
  </conditionalFormatting>
  <conditionalFormatting sqref="R7">
    <cfRule type="top10" dxfId="140" priority="67" rank="1"/>
  </conditionalFormatting>
  <conditionalFormatting sqref="T7">
    <cfRule type="top10" dxfId="139" priority="66" rank="1"/>
  </conditionalFormatting>
  <conditionalFormatting sqref="L8">
    <cfRule type="top10" dxfId="138" priority="65" rank="1"/>
  </conditionalFormatting>
  <conditionalFormatting sqref="N8">
    <cfRule type="top10" dxfId="137" priority="64" rank="1"/>
  </conditionalFormatting>
  <conditionalFormatting sqref="P8">
    <cfRule type="top10" dxfId="136" priority="63" rank="1"/>
  </conditionalFormatting>
  <conditionalFormatting sqref="R8">
    <cfRule type="top10" dxfId="135" priority="62" rank="1"/>
  </conditionalFormatting>
  <conditionalFormatting sqref="T8">
    <cfRule type="top10" dxfId="134" priority="61" rank="1"/>
  </conditionalFormatting>
  <conditionalFormatting sqref="L9">
    <cfRule type="top10" dxfId="133" priority="60" rank="1"/>
  </conditionalFormatting>
  <conditionalFormatting sqref="N9">
    <cfRule type="top10" dxfId="132" priority="59" rank="1"/>
  </conditionalFormatting>
  <conditionalFormatting sqref="P9">
    <cfRule type="top10" dxfId="131" priority="58" rank="1"/>
  </conditionalFormatting>
  <conditionalFormatting sqref="R9">
    <cfRule type="top10" dxfId="130" priority="57" rank="1"/>
  </conditionalFormatting>
  <conditionalFormatting sqref="T9">
    <cfRule type="top10" dxfId="129" priority="56" rank="1"/>
  </conditionalFormatting>
  <conditionalFormatting sqref="L10">
    <cfRule type="top10" dxfId="128" priority="55" rank="1"/>
  </conditionalFormatting>
  <conditionalFormatting sqref="N10">
    <cfRule type="top10" dxfId="127" priority="54" rank="1"/>
  </conditionalFormatting>
  <conditionalFormatting sqref="P10">
    <cfRule type="top10" dxfId="126" priority="53" rank="1"/>
  </conditionalFormatting>
  <conditionalFormatting sqref="R10">
    <cfRule type="top10" dxfId="125" priority="52" rank="1"/>
  </conditionalFormatting>
  <conditionalFormatting sqref="T10">
    <cfRule type="top10" dxfId="124" priority="51" rank="1"/>
  </conditionalFormatting>
  <conditionalFormatting sqref="L11">
    <cfRule type="top10" dxfId="123" priority="50" rank="1"/>
  </conditionalFormatting>
  <conditionalFormatting sqref="N11">
    <cfRule type="top10" dxfId="122" priority="49" rank="1"/>
  </conditionalFormatting>
  <conditionalFormatting sqref="P11">
    <cfRule type="top10" dxfId="121" priority="48" rank="1"/>
  </conditionalFormatting>
  <conditionalFormatting sqref="R11">
    <cfRule type="top10" dxfId="120" priority="47" rank="1"/>
  </conditionalFormatting>
  <conditionalFormatting sqref="T11">
    <cfRule type="top10" dxfId="119" priority="46" rank="1"/>
  </conditionalFormatting>
  <conditionalFormatting sqref="L12">
    <cfRule type="top10" dxfId="118" priority="45" rank="1"/>
  </conditionalFormatting>
  <conditionalFormatting sqref="N12">
    <cfRule type="top10" dxfId="117" priority="44" rank="1"/>
  </conditionalFormatting>
  <conditionalFormatting sqref="P12">
    <cfRule type="top10" dxfId="116" priority="43" rank="1"/>
  </conditionalFormatting>
  <conditionalFormatting sqref="R12">
    <cfRule type="top10" dxfId="115" priority="42" rank="1"/>
  </conditionalFormatting>
  <conditionalFormatting sqref="T12">
    <cfRule type="top10" dxfId="114" priority="41" rank="1"/>
  </conditionalFormatting>
  <conditionalFormatting sqref="L13">
    <cfRule type="top10" dxfId="113" priority="40" rank="1"/>
  </conditionalFormatting>
  <conditionalFormatting sqref="N13">
    <cfRule type="top10" dxfId="112" priority="39" rank="1"/>
  </conditionalFormatting>
  <conditionalFormatting sqref="P13">
    <cfRule type="top10" dxfId="111" priority="38" rank="1"/>
  </conditionalFormatting>
  <conditionalFormatting sqref="R13">
    <cfRule type="top10" dxfId="110" priority="37" rank="1"/>
  </conditionalFormatting>
  <conditionalFormatting sqref="T13">
    <cfRule type="top10" dxfId="109" priority="36" rank="1"/>
  </conditionalFormatting>
  <conditionalFormatting sqref="L14">
    <cfRule type="top10" dxfId="108" priority="35" rank="1"/>
  </conditionalFormatting>
  <conditionalFormatting sqref="N14">
    <cfRule type="top10" dxfId="107" priority="34" rank="1"/>
  </conditionalFormatting>
  <conditionalFormatting sqref="P14">
    <cfRule type="top10" dxfId="106" priority="33" rank="1"/>
  </conditionalFormatting>
  <conditionalFormatting sqref="R14">
    <cfRule type="top10" dxfId="105" priority="32" rank="1"/>
  </conditionalFormatting>
  <conditionalFormatting sqref="T14">
    <cfRule type="top10" dxfId="104" priority="31" rank="1"/>
  </conditionalFormatting>
  <conditionalFormatting sqref="L15">
    <cfRule type="top10" dxfId="103" priority="30" rank="1"/>
  </conditionalFormatting>
  <conditionalFormatting sqref="N15">
    <cfRule type="top10" dxfId="102" priority="29" rank="1"/>
  </conditionalFormatting>
  <conditionalFormatting sqref="P15">
    <cfRule type="top10" dxfId="101" priority="28" rank="1"/>
  </conditionalFormatting>
  <conditionalFormatting sqref="R15">
    <cfRule type="top10" dxfId="100" priority="27" rank="1"/>
  </conditionalFormatting>
  <conditionalFormatting sqref="T15">
    <cfRule type="top10" dxfId="99" priority="26" rank="1"/>
  </conditionalFormatting>
  <conditionalFormatting sqref="L16">
    <cfRule type="top10" dxfId="98" priority="25" rank="1"/>
  </conditionalFormatting>
  <conditionalFormatting sqref="N16">
    <cfRule type="top10" dxfId="97" priority="24" rank="1"/>
  </conditionalFormatting>
  <conditionalFormatting sqref="P16">
    <cfRule type="top10" dxfId="96" priority="23" rank="1"/>
  </conditionalFormatting>
  <conditionalFormatting sqref="R16">
    <cfRule type="top10" dxfId="95" priority="22" rank="1"/>
  </conditionalFormatting>
  <conditionalFormatting sqref="T16">
    <cfRule type="top10" dxfId="94" priority="21" rank="1"/>
  </conditionalFormatting>
  <conditionalFormatting sqref="L17">
    <cfRule type="top10" dxfId="93" priority="20" rank="1"/>
  </conditionalFormatting>
  <conditionalFormatting sqref="N17">
    <cfRule type="top10" dxfId="92" priority="19" rank="1"/>
  </conditionalFormatting>
  <conditionalFormatting sqref="P17">
    <cfRule type="top10" dxfId="91" priority="18" rank="1"/>
  </conditionalFormatting>
  <conditionalFormatting sqref="R17">
    <cfRule type="top10" dxfId="90" priority="17" rank="1"/>
  </conditionalFormatting>
  <conditionalFormatting sqref="T17">
    <cfRule type="top10" dxfId="89" priority="16" rank="1"/>
  </conditionalFormatting>
  <conditionalFormatting sqref="L18">
    <cfRule type="top10" dxfId="88" priority="15" rank="1"/>
  </conditionalFormatting>
  <conditionalFormatting sqref="N18">
    <cfRule type="top10" dxfId="87" priority="14" rank="1"/>
  </conditionalFormatting>
  <conditionalFormatting sqref="P18">
    <cfRule type="top10" dxfId="86" priority="13" rank="1"/>
  </conditionalFormatting>
  <conditionalFormatting sqref="R18">
    <cfRule type="top10" dxfId="85" priority="12" rank="1"/>
  </conditionalFormatting>
  <conditionalFormatting sqref="T18">
    <cfRule type="top10" dxfId="84" priority="11" rank="1"/>
  </conditionalFormatting>
  <conditionalFormatting sqref="L19">
    <cfRule type="top10" dxfId="83" priority="10" rank="1"/>
  </conditionalFormatting>
  <conditionalFormatting sqref="N19">
    <cfRule type="top10" dxfId="82" priority="9" rank="1"/>
  </conditionalFormatting>
  <conditionalFormatting sqref="P19">
    <cfRule type="top10" dxfId="81" priority="8" rank="1"/>
  </conditionalFormatting>
  <conditionalFormatting sqref="R19">
    <cfRule type="top10" dxfId="80" priority="7" rank="1"/>
  </conditionalFormatting>
  <conditionalFormatting sqref="T19">
    <cfRule type="top10" dxfId="79" priority="6" rank="1"/>
  </conditionalFormatting>
  <conditionalFormatting sqref="L20">
    <cfRule type="top10" dxfId="78" priority="5" rank="1"/>
  </conditionalFormatting>
  <conditionalFormatting sqref="N20">
    <cfRule type="top10" dxfId="77" priority="4" rank="1"/>
  </conditionalFormatting>
  <conditionalFormatting sqref="P20">
    <cfRule type="top10" dxfId="76" priority="3" rank="1"/>
  </conditionalFormatting>
  <conditionalFormatting sqref="R20">
    <cfRule type="top10" dxfId="75" priority="2" rank="1"/>
  </conditionalFormatting>
  <conditionalFormatting sqref="T20">
    <cfRule type="top10" dxfId="74" priority="1" rank="1"/>
  </conditionalFormatting>
  <pageMargins left="0.7" right="0.7" top="0.75" bottom="0.75" header="0.3" footer="0.3"/>
  <pageSetup paperSize="9" scale="4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Icosathlon_update">
                <anchor moveWithCells="1" sizeWithCells="1">
                  <from>
                    <xdr:col>9</xdr:col>
                    <xdr:colOff>304800</xdr:colOff>
                    <xdr:row>21</xdr:row>
                    <xdr:rowOff>142875</xdr:rowOff>
                  </from>
                  <to>
                    <xdr:col>12</xdr:col>
                    <xdr:colOff>238125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Icosathlon_update_Master">
                <anchor moveWithCells="1" sizeWithCells="1">
                  <from>
                    <xdr:col>9</xdr:col>
                    <xdr:colOff>390525</xdr:colOff>
                    <xdr:row>26</xdr:row>
                    <xdr:rowOff>38100</xdr:rowOff>
                  </from>
                  <to>
                    <xdr:col>12</xdr:col>
                    <xdr:colOff>200025</xdr:colOff>
                    <xdr:row>29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P52"/>
  <sheetViews>
    <sheetView workbookViewId="0">
      <pane xSplit="7" ySplit="3" topLeftCell="H4" activePane="bottomRight" state="frozen"/>
      <selection activeCell="C24" sqref="C24:C25"/>
      <selection pane="topRight" activeCell="C24" sqref="C24:C25"/>
      <selection pane="bottomLeft" activeCell="C24" sqref="C24:C25"/>
      <selection pane="bottomRight" activeCell="B4" sqref="B4:B29"/>
    </sheetView>
  </sheetViews>
  <sheetFormatPr defaultColWidth="9.140625" defaultRowHeight="12.75" x14ac:dyDescent="0.2"/>
  <cols>
    <col min="1" max="1" width="30.28515625" style="4" bestFit="1" customWidth="1"/>
    <col min="2" max="2" width="5.28515625" style="28" customWidth="1"/>
    <col min="3" max="3" width="7.5703125" style="4" customWidth="1"/>
    <col min="4" max="4" width="7.42578125" style="4" customWidth="1"/>
    <col min="5" max="5" width="12.42578125" style="4" customWidth="1"/>
    <col min="6" max="6" width="11.42578125" style="4" customWidth="1"/>
    <col min="7" max="7" width="9.140625" style="14"/>
    <col min="8" max="8" width="12.42578125" style="4" bestFit="1" customWidth="1"/>
    <col min="9" max="10" width="9.28515625" style="4" bestFit="1" customWidth="1"/>
    <col min="11" max="14" width="9.42578125" style="4" bestFit="1" customWidth="1"/>
    <col min="15" max="21" width="9.28515625" style="4" bestFit="1" customWidth="1"/>
    <col min="22" max="23" width="9.42578125" style="4" bestFit="1" customWidth="1"/>
    <col min="24" max="27" width="9.28515625" style="4" bestFit="1" customWidth="1"/>
    <col min="28" max="16384" width="9.140625" style="4"/>
  </cols>
  <sheetData>
    <row r="1" spans="1:42" ht="13.5" thickBot="1" x14ac:dyDescent="0.25">
      <c r="A1" s="18" t="s">
        <v>95</v>
      </c>
      <c r="B1" s="44">
        <v>11</v>
      </c>
      <c r="F1" s="3"/>
      <c r="G1" s="99" t="s">
        <v>81</v>
      </c>
      <c r="H1" s="3">
        <v>1</v>
      </c>
      <c r="I1" s="3">
        <f>H1+1</f>
        <v>2</v>
      </c>
      <c r="J1" s="3">
        <f t="shared" ref="J1:AA1" si="0">I1+1</f>
        <v>3</v>
      </c>
      <c r="K1" s="3">
        <f t="shared" si="0"/>
        <v>4</v>
      </c>
      <c r="L1" s="3">
        <f t="shared" si="0"/>
        <v>5</v>
      </c>
      <c r="M1" s="3">
        <f t="shared" si="0"/>
        <v>6</v>
      </c>
      <c r="N1" s="3">
        <f t="shared" si="0"/>
        <v>7</v>
      </c>
      <c r="O1" s="3">
        <f t="shared" si="0"/>
        <v>8</v>
      </c>
      <c r="P1" s="3">
        <f t="shared" si="0"/>
        <v>9</v>
      </c>
      <c r="Q1" s="3">
        <v>21</v>
      </c>
      <c r="R1" s="3">
        <v>11</v>
      </c>
      <c r="S1" s="3">
        <v>22</v>
      </c>
      <c r="T1" s="3">
        <v>13</v>
      </c>
      <c r="U1" s="3">
        <f t="shared" si="0"/>
        <v>14</v>
      </c>
      <c r="V1" s="3">
        <f t="shared" si="0"/>
        <v>15</v>
      </c>
      <c r="W1" s="3">
        <f t="shared" si="0"/>
        <v>16</v>
      </c>
      <c r="X1" s="3">
        <f t="shared" si="0"/>
        <v>17</v>
      </c>
      <c r="Y1" s="3">
        <f t="shared" si="0"/>
        <v>18</v>
      </c>
      <c r="Z1" s="3">
        <f t="shared" si="0"/>
        <v>19</v>
      </c>
      <c r="AA1" s="3">
        <f t="shared" si="0"/>
        <v>20</v>
      </c>
    </row>
    <row r="2" spans="1:42" x14ac:dyDescent="0.2">
      <c r="A2" s="97" t="s">
        <v>101</v>
      </c>
      <c r="B2" s="98" t="s">
        <v>98</v>
      </c>
      <c r="C2" s="98" t="s">
        <v>96</v>
      </c>
      <c r="D2" s="98" t="s">
        <v>97</v>
      </c>
      <c r="F2" s="100" t="s">
        <v>43</v>
      </c>
      <c r="G2" s="99"/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21</v>
      </c>
      <c r="N2" s="3" t="s">
        <v>22</v>
      </c>
      <c r="O2" s="3" t="s">
        <v>23</v>
      </c>
      <c r="P2" t="s">
        <v>163</v>
      </c>
      <c r="Q2" t="s">
        <v>121</v>
      </c>
      <c r="R2" t="s">
        <v>124</v>
      </c>
      <c r="S2" t="s">
        <v>162</v>
      </c>
      <c r="T2" s="3" t="s">
        <v>123</v>
      </c>
      <c r="U2" s="3" t="s">
        <v>125</v>
      </c>
      <c r="V2" s="3" t="s">
        <v>122</v>
      </c>
      <c r="W2" s="3" t="s">
        <v>126</v>
      </c>
      <c r="X2" t="s">
        <v>143</v>
      </c>
      <c r="Y2" t="s">
        <v>147</v>
      </c>
      <c r="Z2" t="s">
        <v>129</v>
      </c>
      <c r="AA2" t="s">
        <v>133</v>
      </c>
      <c r="AB2" s="93" t="s">
        <v>107</v>
      </c>
      <c r="AC2" s="94"/>
      <c r="AD2" s="95"/>
      <c r="AE2" s="93" t="s">
        <v>114</v>
      </c>
      <c r="AF2" s="94"/>
      <c r="AG2" s="95"/>
      <c r="AH2" s="93" t="s">
        <v>69</v>
      </c>
      <c r="AI2" s="94"/>
      <c r="AJ2" s="95"/>
      <c r="AK2" s="93" t="s">
        <v>110</v>
      </c>
      <c r="AL2" s="94"/>
      <c r="AM2" s="95"/>
      <c r="AN2" s="93" t="s">
        <v>111</v>
      </c>
      <c r="AO2" s="94"/>
      <c r="AP2" s="95"/>
    </row>
    <row r="3" spans="1:42" x14ac:dyDescent="0.2">
      <c r="A3" s="97"/>
      <c r="B3" s="98"/>
      <c r="C3" s="98"/>
      <c r="D3" s="98"/>
      <c r="F3" s="100"/>
      <c r="G3" s="99"/>
      <c r="H3" s="3" t="s">
        <v>41</v>
      </c>
      <c r="I3" s="3" t="s">
        <v>41</v>
      </c>
      <c r="J3" s="3" t="s">
        <v>41</v>
      </c>
      <c r="K3" s="3" t="s">
        <v>41</v>
      </c>
      <c r="L3" s="3" t="s">
        <v>41</v>
      </c>
      <c r="M3" s="3" t="s">
        <v>41</v>
      </c>
      <c r="N3" s="3" t="s">
        <v>41</v>
      </c>
      <c r="O3" s="3" t="s">
        <v>41</v>
      </c>
      <c r="P3" s="3" t="s">
        <v>41</v>
      </c>
      <c r="Q3" s="3" t="s">
        <v>41</v>
      </c>
      <c r="R3" s="3" t="s">
        <v>41</v>
      </c>
      <c r="S3" s="3" t="s">
        <v>41</v>
      </c>
      <c r="T3" s="3" t="s">
        <v>42</v>
      </c>
      <c r="U3" s="3" t="s">
        <v>42</v>
      </c>
      <c r="V3" s="3" t="s">
        <v>42</v>
      </c>
      <c r="W3" s="3" t="s">
        <v>42</v>
      </c>
      <c r="X3" s="3" t="s">
        <v>58</v>
      </c>
      <c r="Y3" s="3" t="s">
        <v>58</v>
      </c>
      <c r="Z3" s="3" t="s">
        <v>58</v>
      </c>
      <c r="AA3" s="3" t="s">
        <v>58</v>
      </c>
      <c r="AB3" s="30"/>
      <c r="AC3" s="31"/>
      <c r="AD3" s="32"/>
      <c r="AE3" s="30"/>
      <c r="AF3" s="31"/>
      <c r="AG3" s="32"/>
      <c r="AH3" s="30"/>
      <c r="AI3" s="31"/>
      <c r="AJ3" s="32"/>
      <c r="AK3" s="30"/>
      <c r="AL3" s="31"/>
      <c r="AM3" s="32"/>
      <c r="AN3" s="30"/>
      <c r="AO3" s="31"/>
      <c r="AP3" s="32"/>
    </row>
    <row r="4" spans="1:42" x14ac:dyDescent="0.2">
      <c r="A4" s="39" t="s">
        <v>152</v>
      </c>
      <c r="B4" s="27"/>
      <c r="C4" s="96" t="str">
        <f>IF(G5&gt;$B$1,F4,"")</f>
        <v/>
      </c>
      <c r="D4" s="96" t="e">
        <f>RANK(C4,$C$4:$C$118)</f>
        <v>#VALUE!</v>
      </c>
      <c r="E4" s="9" t="s">
        <v>40</v>
      </c>
      <c r="F4" s="10">
        <f>SUM(H4:AA4)</f>
        <v>0</v>
      </c>
      <c r="G4" s="19">
        <f>G5</f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33">
        <v>0</v>
      </c>
      <c r="AC4" s="34">
        <v>0</v>
      </c>
      <c r="AD4" s="35">
        <v>0</v>
      </c>
      <c r="AE4" s="33">
        <v>0</v>
      </c>
      <c r="AF4" s="34">
        <v>0</v>
      </c>
      <c r="AG4" s="35">
        <v>0</v>
      </c>
      <c r="AH4" s="33">
        <v>0</v>
      </c>
      <c r="AI4" s="34">
        <v>0</v>
      </c>
      <c r="AJ4" s="35">
        <v>0</v>
      </c>
      <c r="AK4" s="33">
        <v>0</v>
      </c>
      <c r="AL4" s="34">
        <v>0</v>
      </c>
      <c r="AM4" s="35">
        <v>0</v>
      </c>
      <c r="AN4" s="33">
        <v>0</v>
      </c>
      <c r="AO4" s="34">
        <v>0</v>
      </c>
      <c r="AP4" s="35">
        <v>0</v>
      </c>
    </row>
    <row r="5" spans="1:42" x14ac:dyDescent="0.2">
      <c r="A5" s="39"/>
      <c r="B5" s="27"/>
      <c r="C5" s="96"/>
      <c r="D5" s="96"/>
      <c r="E5" s="11" t="s">
        <v>39</v>
      </c>
      <c r="F5" s="11"/>
      <c r="G5" s="11">
        <f>COUNTIF(H5:AA5,"&gt;0")</f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30">
        <v>0</v>
      </c>
      <c r="AC5" s="31">
        <v>0</v>
      </c>
      <c r="AD5" s="32"/>
      <c r="AE5" s="30"/>
      <c r="AF5" s="31"/>
      <c r="AG5" s="32"/>
      <c r="AH5" s="30"/>
      <c r="AI5" s="31"/>
      <c r="AJ5" s="32"/>
      <c r="AK5" s="30"/>
      <c r="AL5" s="31"/>
      <c r="AM5" s="32"/>
      <c r="AN5" s="30"/>
      <c r="AO5" s="31"/>
      <c r="AP5" s="32"/>
    </row>
    <row r="6" spans="1:42" x14ac:dyDescent="0.2">
      <c r="A6" s="39" t="s">
        <v>298</v>
      </c>
      <c r="B6" s="27"/>
      <c r="C6" s="96" t="str">
        <f>IF(G7&gt;$B$1,F6,"")</f>
        <v/>
      </c>
      <c r="D6" s="96" t="e">
        <f t="shared" ref="D6" si="1">RANK(C6,$C$4:$C$118)</f>
        <v>#VALUE!</v>
      </c>
      <c r="E6" s="9" t="s">
        <v>40</v>
      </c>
      <c r="F6" s="10">
        <f>SUM(H6:AA6)</f>
        <v>1757.9251972930797</v>
      </c>
      <c r="G6" s="19">
        <f>G7</f>
        <v>7</v>
      </c>
      <c r="H6" s="7">
        <v>0</v>
      </c>
      <c r="I6" s="7">
        <v>0</v>
      </c>
      <c r="J6" s="7">
        <v>0</v>
      </c>
      <c r="K6" s="7">
        <v>174.98874317213853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265.7924297789956</v>
      </c>
      <c r="U6" s="7">
        <v>0</v>
      </c>
      <c r="V6" s="7">
        <v>266.45714798278419</v>
      </c>
      <c r="W6" s="7">
        <v>0</v>
      </c>
      <c r="X6" s="7">
        <v>407.61721843981746</v>
      </c>
      <c r="Y6" s="7">
        <v>231.10822193637227</v>
      </c>
      <c r="Z6" s="7">
        <v>216.83606754566443</v>
      </c>
      <c r="AA6" s="7">
        <v>195.1253684373072</v>
      </c>
      <c r="AB6" s="33">
        <v>0</v>
      </c>
      <c r="AC6" s="34">
        <v>0</v>
      </c>
      <c r="AD6" s="35">
        <v>0</v>
      </c>
      <c r="AE6" s="33">
        <v>0</v>
      </c>
      <c r="AF6" s="34">
        <v>1</v>
      </c>
      <c r="AG6" s="35">
        <v>0</v>
      </c>
      <c r="AH6" s="33">
        <v>0</v>
      </c>
      <c r="AI6" s="34">
        <v>0</v>
      </c>
      <c r="AJ6" s="35">
        <v>0</v>
      </c>
      <c r="AK6" s="33">
        <v>0</v>
      </c>
      <c r="AL6" s="34">
        <v>2</v>
      </c>
      <c r="AM6" s="35">
        <v>0</v>
      </c>
      <c r="AN6" s="33">
        <v>1050.6868763591615</v>
      </c>
      <c r="AO6" s="34">
        <v>4</v>
      </c>
      <c r="AP6" s="35">
        <v>2</v>
      </c>
    </row>
    <row r="7" spans="1:42" x14ac:dyDescent="0.2">
      <c r="A7" s="39"/>
      <c r="B7" s="27"/>
      <c r="C7" s="96"/>
      <c r="D7" s="96"/>
      <c r="E7" s="11" t="s">
        <v>39</v>
      </c>
      <c r="F7" s="11"/>
      <c r="G7" s="11">
        <f>COUNTIF(H7:AA7,"&gt;0")</f>
        <v>7</v>
      </c>
      <c r="H7" s="8">
        <v>0</v>
      </c>
      <c r="I7" s="8">
        <v>0</v>
      </c>
      <c r="J7" s="8">
        <v>0</v>
      </c>
      <c r="K7" s="8">
        <v>204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381</v>
      </c>
      <c r="U7" s="8">
        <v>0</v>
      </c>
      <c r="V7" s="8">
        <v>114.99999999999999</v>
      </c>
      <c r="W7" s="8">
        <v>0</v>
      </c>
      <c r="X7" s="8">
        <v>8.1199999999999992</v>
      </c>
      <c r="Y7" s="8">
        <v>17.649999999999999</v>
      </c>
      <c r="Z7" s="8">
        <v>16.55</v>
      </c>
      <c r="AA7" s="8">
        <v>14.89</v>
      </c>
      <c r="AB7" s="30">
        <v>0</v>
      </c>
      <c r="AC7" s="31">
        <v>0</v>
      </c>
      <c r="AD7" s="32"/>
      <c r="AE7" s="30"/>
      <c r="AF7" s="31"/>
      <c r="AG7" s="32"/>
      <c r="AH7" s="30"/>
      <c r="AI7" s="31"/>
      <c r="AJ7" s="32"/>
      <c r="AK7" s="30"/>
      <c r="AL7" s="31"/>
      <c r="AM7" s="32"/>
      <c r="AN7" s="30"/>
      <c r="AO7" s="31"/>
      <c r="AP7" s="32"/>
    </row>
    <row r="8" spans="1:42" x14ac:dyDescent="0.2">
      <c r="A8" s="39" t="s">
        <v>153</v>
      </c>
      <c r="B8" s="27"/>
      <c r="C8" s="96" t="str">
        <f>IF(G9&gt;$B$1,F8,"")</f>
        <v/>
      </c>
      <c r="D8" s="96" t="e">
        <f t="shared" ref="D8" si="2">RANK(C8,$C$4:$C$118)</f>
        <v>#VALUE!</v>
      </c>
      <c r="E8" s="9" t="s">
        <v>40</v>
      </c>
      <c r="F8" s="10">
        <f>SUM(H8:AA8)</f>
        <v>2394.6315446003273</v>
      </c>
      <c r="G8" s="19">
        <f>G9</f>
        <v>6</v>
      </c>
      <c r="H8" s="7">
        <v>293.97176608156417</v>
      </c>
      <c r="I8" s="7">
        <v>250.44138965342145</v>
      </c>
      <c r="J8" s="7">
        <v>233.82500384845648</v>
      </c>
      <c r="K8" s="7">
        <v>457.86629927895996</v>
      </c>
      <c r="L8" s="7">
        <v>582.98025538285833</v>
      </c>
      <c r="M8" s="7">
        <v>575.54683035506673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33">
        <v>778.2381595834421</v>
      </c>
      <c r="AC8" s="34">
        <v>3</v>
      </c>
      <c r="AD8" s="35">
        <v>2</v>
      </c>
      <c r="AE8" s="33">
        <v>0</v>
      </c>
      <c r="AF8" s="34">
        <v>3</v>
      </c>
      <c r="AG8" s="35">
        <v>0</v>
      </c>
      <c r="AH8" s="33">
        <v>0</v>
      </c>
      <c r="AI8" s="34">
        <v>0</v>
      </c>
      <c r="AJ8" s="35">
        <v>0</v>
      </c>
      <c r="AK8" s="33">
        <v>0</v>
      </c>
      <c r="AL8" s="34">
        <v>0</v>
      </c>
      <c r="AM8" s="35">
        <v>0</v>
      </c>
      <c r="AN8" s="33">
        <v>0</v>
      </c>
      <c r="AO8" s="34">
        <v>0</v>
      </c>
      <c r="AP8" s="35">
        <v>0</v>
      </c>
    </row>
    <row r="9" spans="1:42" x14ac:dyDescent="0.2">
      <c r="A9" s="39"/>
      <c r="B9" s="27"/>
      <c r="C9" s="96"/>
      <c r="D9" s="96"/>
      <c r="E9" s="11" t="s">
        <v>39</v>
      </c>
      <c r="F9" s="11"/>
      <c r="G9" s="11">
        <f>COUNTIF(H9:AA9,"&gt;0")</f>
        <v>6</v>
      </c>
      <c r="H9" s="8">
        <v>16.3</v>
      </c>
      <c r="I9" s="8">
        <v>33.799999999999997</v>
      </c>
      <c r="J9" s="8">
        <v>74.400000000000006</v>
      </c>
      <c r="K9" s="8">
        <v>170.6</v>
      </c>
      <c r="L9" s="8">
        <v>339.87</v>
      </c>
      <c r="M9" s="8">
        <v>733.1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30">
        <v>0</v>
      </c>
      <c r="AC9" s="31">
        <v>0</v>
      </c>
      <c r="AD9" s="32"/>
      <c r="AE9" s="30"/>
      <c r="AF9" s="31"/>
      <c r="AG9" s="32"/>
      <c r="AH9" s="30"/>
      <c r="AI9" s="31"/>
      <c r="AJ9" s="32"/>
      <c r="AK9" s="30"/>
      <c r="AL9" s="31"/>
      <c r="AM9" s="32"/>
      <c r="AN9" s="30"/>
      <c r="AO9" s="31"/>
      <c r="AP9" s="32"/>
    </row>
    <row r="10" spans="1:42" x14ac:dyDescent="0.2">
      <c r="A10" s="39" t="s">
        <v>219</v>
      </c>
      <c r="B10" s="27"/>
      <c r="C10" s="96" t="str">
        <f>IF(G11&gt;$B$1,F10,"")</f>
        <v/>
      </c>
      <c r="D10" s="96" t="e">
        <f t="shared" ref="D10" si="3">RANK(C10,$C$4:$C$118)</f>
        <v>#VALUE!</v>
      </c>
      <c r="E10" s="9" t="s">
        <v>40</v>
      </c>
      <c r="F10" s="10">
        <f>SUM(H10:AA10)</f>
        <v>1714.0266229560409</v>
      </c>
      <c r="G10" s="19">
        <f>G11</f>
        <v>3</v>
      </c>
      <c r="H10" s="7">
        <v>0</v>
      </c>
      <c r="I10" s="7">
        <v>0</v>
      </c>
      <c r="J10" s="7">
        <v>400.81292758025944</v>
      </c>
      <c r="K10" s="7">
        <v>0</v>
      </c>
      <c r="L10" s="7">
        <v>679.51626333519835</v>
      </c>
      <c r="M10" s="7">
        <v>633.69743204058318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33">
        <v>0</v>
      </c>
      <c r="AC10" s="34">
        <v>1</v>
      </c>
      <c r="AD10" s="35">
        <v>0</v>
      </c>
      <c r="AE10" s="33">
        <v>0</v>
      </c>
      <c r="AF10" s="34">
        <v>2</v>
      </c>
      <c r="AG10" s="35">
        <v>0</v>
      </c>
      <c r="AH10" s="33">
        <v>0</v>
      </c>
      <c r="AI10" s="34">
        <v>0</v>
      </c>
      <c r="AJ10" s="35">
        <v>0</v>
      </c>
      <c r="AK10" s="33">
        <v>0</v>
      </c>
      <c r="AL10" s="34">
        <v>0</v>
      </c>
      <c r="AM10" s="35">
        <v>0</v>
      </c>
      <c r="AN10" s="33">
        <v>0</v>
      </c>
      <c r="AO10" s="34">
        <v>0</v>
      </c>
      <c r="AP10" s="35">
        <v>0</v>
      </c>
    </row>
    <row r="11" spans="1:42" x14ac:dyDescent="0.2">
      <c r="A11" s="39"/>
      <c r="B11" s="27"/>
      <c r="C11" s="96"/>
      <c r="D11" s="96"/>
      <c r="E11" s="11" t="s">
        <v>39</v>
      </c>
      <c r="F11" s="11"/>
      <c r="G11" s="11">
        <f>COUNTIF(H11:AA11,"&gt;0")</f>
        <v>3</v>
      </c>
      <c r="H11" s="8">
        <v>0</v>
      </c>
      <c r="I11" s="8">
        <v>0</v>
      </c>
      <c r="J11" s="8">
        <v>68.400000000000006</v>
      </c>
      <c r="K11" s="8">
        <v>0</v>
      </c>
      <c r="L11" s="8">
        <v>323.3</v>
      </c>
      <c r="M11" s="8">
        <v>711.2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30">
        <v>0</v>
      </c>
      <c r="AC11" s="31">
        <v>0</v>
      </c>
      <c r="AD11" s="32"/>
      <c r="AE11" s="30"/>
      <c r="AF11" s="31"/>
      <c r="AG11" s="32"/>
      <c r="AH11" s="30"/>
      <c r="AI11" s="31"/>
      <c r="AJ11" s="32"/>
      <c r="AK11" s="30"/>
      <c r="AL11" s="31"/>
      <c r="AM11" s="32"/>
      <c r="AN11" s="30"/>
      <c r="AO11" s="31"/>
      <c r="AP11" s="32"/>
    </row>
    <row r="12" spans="1:42" x14ac:dyDescent="0.2">
      <c r="A12" s="39" t="s">
        <v>154</v>
      </c>
      <c r="B12" s="27"/>
      <c r="C12" s="96">
        <f>IF(G13&gt;$B$1,F12,"")</f>
        <v>2038.1878098691766</v>
      </c>
      <c r="D12" s="96">
        <f t="shared" ref="D12" si="4">RANK(C12,$C$4:$C$118)</f>
        <v>2</v>
      </c>
      <c r="E12" s="9" t="s">
        <v>40</v>
      </c>
      <c r="F12" s="10">
        <f>SUM(H12:AA12)</f>
        <v>2038.1878098691766</v>
      </c>
      <c r="G12" s="19">
        <f>G13</f>
        <v>18</v>
      </c>
      <c r="H12" s="7">
        <v>146.59864608352342</v>
      </c>
      <c r="I12" s="7">
        <v>67.028187108859626</v>
      </c>
      <c r="J12" s="7">
        <v>1</v>
      </c>
      <c r="K12" s="7">
        <v>138.1945932514345</v>
      </c>
      <c r="L12" s="7">
        <v>145.32708337391347</v>
      </c>
      <c r="M12" s="7">
        <v>187.21313729286999</v>
      </c>
      <c r="N12" s="7">
        <v>101.38792879648985</v>
      </c>
      <c r="O12" s="7">
        <v>0</v>
      </c>
      <c r="P12" s="7">
        <v>1</v>
      </c>
      <c r="Q12" s="7">
        <v>215.78528896872288</v>
      </c>
      <c r="R12" s="7">
        <v>1</v>
      </c>
      <c r="S12" s="7">
        <v>248.53851528703277</v>
      </c>
      <c r="T12" s="7">
        <v>39.200026943794967</v>
      </c>
      <c r="U12" s="7">
        <v>13.918340512448461</v>
      </c>
      <c r="V12" s="7">
        <v>141.40788884537184</v>
      </c>
      <c r="W12" s="7">
        <v>0</v>
      </c>
      <c r="X12" s="7">
        <v>188.1325133478262</v>
      </c>
      <c r="Y12" s="7">
        <v>164.75277699791968</v>
      </c>
      <c r="Z12" s="7">
        <v>144.85398563375759</v>
      </c>
      <c r="AA12" s="7">
        <v>92.848897425211092</v>
      </c>
      <c r="AB12" s="33">
        <v>214.62683319238306</v>
      </c>
      <c r="AC12" s="34">
        <v>3</v>
      </c>
      <c r="AD12" s="35">
        <v>3</v>
      </c>
      <c r="AE12" s="33">
        <v>0</v>
      </c>
      <c r="AF12" s="34">
        <v>4</v>
      </c>
      <c r="AG12" s="35">
        <v>0</v>
      </c>
      <c r="AH12" s="33">
        <v>466.32380425575565</v>
      </c>
      <c r="AI12" s="34">
        <v>4</v>
      </c>
      <c r="AJ12" s="35">
        <v>2</v>
      </c>
      <c r="AK12" s="33">
        <v>0</v>
      </c>
      <c r="AL12" s="34">
        <v>3</v>
      </c>
      <c r="AM12" s="35">
        <v>0</v>
      </c>
      <c r="AN12" s="33">
        <v>590.58817340471455</v>
      </c>
      <c r="AO12" s="34">
        <v>4</v>
      </c>
      <c r="AP12" s="35">
        <v>3</v>
      </c>
    </row>
    <row r="13" spans="1:42" x14ac:dyDescent="0.2">
      <c r="A13" s="39"/>
      <c r="B13" s="27"/>
      <c r="C13" s="96"/>
      <c r="D13" s="96"/>
      <c r="E13" s="11" t="s">
        <v>39</v>
      </c>
      <c r="F13" s="11"/>
      <c r="G13" s="11">
        <f>COUNTIF(H13:AA13,"&gt;0")</f>
        <v>18</v>
      </c>
      <c r="H13" s="8">
        <v>17.8</v>
      </c>
      <c r="I13" s="8">
        <v>38.299999999999997</v>
      </c>
      <c r="J13" s="8">
        <v>93.5</v>
      </c>
      <c r="K13" s="8">
        <v>209.9</v>
      </c>
      <c r="L13" s="8">
        <v>441.8</v>
      </c>
      <c r="M13" s="8">
        <v>920.6</v>
      </c>
      <c r="N13" s="8">
        <v>1649.85</v>
      </c>
      <c r="O13" s="8">
        <v>0</v>
      </c>
      <c r="P13" s="8">
        <v>40.299999999999997</v>
      </c>
      <c r="Q13" s="8">
        <v>670.3</v>
      </c>
      <c r="R13" s="8">
        <v>118.5</v>
      </c>
      <c r="S13" s="8">
        <v>487.6</v>
      </c>
      <c r="T13" s="8">
        <v>254</v>
      </c>
      <c r="U13" s="8">
        <v>637</v>
      </c>
      <c r="V13" s="8">
        <v>100</v>
      </c>
      <c r="W13" s="8">
        <v>0</v>
      </c>
      <c r="X13" s="8">
        <v>4.67</v>
      </c>
      <c r="Y13" s="8">
        <v>14.44</v>
      </c>
      <c r="Z13" s="8">
        <v>12.39</v>
      </c>
      <c r="AA13" s="8">
        <v>9.23</v>
      </c>
      <c r="AB13" s="30">
        <v>0</v>
      </c>
      <c r="AC13" s="31">
        <v>0</v>
      </c>
      <c r="AD13" s="32"/>
      <c r="AE13" s="30"/>
      <c r="AF13" s="31"/>
      <c r="AG13" s="32"/>
      <c r="AH13" s="30"/>
      <c r="AI13" s="31"/>
      <c r="AJ13" s="32"/>
      <c r="AK13" s="30"/>
      <c r="AL13" s="31"/>
      <c r="AM13" s="32"/>
      <c r="AN13" s="30"/>
      <c r="AO13" s="31"/>
      <c r="AP13" s="32"/>
    </row>
    <row r="14" spans="1:42" x14ac:dyDescent="0.2">
      <c r="A14" s="39" t="s">
        <v>155</v>
      </c>
      <c r="B14" s="27"/>
      <c r="C14" s="96" t="str">
        <f>IF(G15&gt;$B$1,F14,"")</f>
        <v/>
      </c>
      <c r="D14" s="96" t="e">
        <f t="shared" ref="D14" si="5">RANK(C14,$C$4:$C$118)</f>
        <v>#VALUE!</v>
      </c>
      <c r="E14" s="9" t="s">
        <v>40</v>
      </c>
      <c r="F14" s="10">
        <f>SUM(H14:AA14)</f>
        <v>910.48930597083529</v>
      </c>
      <c r="G14" s="19">
        <f>G15</f>
        <v>7</v>
      </c>
      <c r="H14" s="7">
        <v>120.38565269380582</v>
      </c>
      <c r="I14" s="7">
        <v>29.124017914993544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102.50386422419653</v>
      </c>
      <c r="U14" s="7">
        <v>0</v>
      </c>
      <c r="V14" s="7">
        <v>180.80480093510224</v>
      </c>
      <c r="W14" s="7">
        <v>0</v>
      </c>
      <c r="X14" s="7">
        <v>198.11532778230782</v>
      </c>
      <c r="Y14" s="7">
        <v>0</v>
      </c>
      <c r="Z14" s="7">
        <v>162.76793221315523</v>
      </c>
      <c r="AA14" s="7">
        <v>116.78771020727405</v>
      </c>
      <c r="AB14" s="33">
        <v>0</v>
      </c>
      <c r="AC14" s="34">
        <v>2</v>
      </c>
      <c r="AD14" s="35">
        <v>0</v>
      </c>
      <c r="AE14" s="33">
        <v>0</v>
      </c>
      <c r="AF14" s="34">
        <v>0</v>
      </c>
      <c r="AG14" s="35">
        <v>0</v>
      </c>
      <c r="AH14" s="33">
        <v>0</v>
      </c>
      <c r="AI14" s="34">
        <v>0</v>
      </c>
      <c r="AJ14" s="35">
        <v>0</v>
      </c>
      <c r="AK14" s="33">
        <v>0</v>
      </c>
      <c r="AL14" s="34">
        <v>2</v>
      </c>
      <c r="AM14" s="35">
        <v>0</v>
      </c>
      <c r="AN14" s="33">
        <v>0</v>
      </c>
      <c r="AO14" s="34">
        <v>3</v>
      </c>
      <c r="AP14" s="35">
        <v>0</v>
      </c>
    </row>
    <row r="15" spans="1:42" x14ac:dyDescent="0.2">
      <c r="A15" s="39"/>
      <c r="B15" s="27"/>
      <c r="C15" s="96"/>
      <c r="D15" s="96"/>
      <c r="E15" s="11" t="s">
        <v>39</v>
      </c>
      <c r="F15" s="11"/>
      <c r="G15" s="11">
        <f>COUNTIF(H15:AA15,"&gt;0")</f>
        <v>7</v>
      </c>
      <c r="H15" s="8">
        <v>18.13</v>
      </c>
      <c r="I15" s="8">
        <v>39.85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297</v>
      </c>
      <c r="U15" s="8">
        <v>0</v>
      </c>
      <c r="V15" s="8">
        <v>105</v>
      </c>
      <c r="W15" s="8">
        <v>0</v>
      </c>
      <c r="X15" s="8">
        <v>4.83</v>
      </c>
      <c r="Y15" s="8">
        <v>0</v>
      </c>
      <c r="Z15" s="8">
        <v>13.44</v>
      </c>
      <c r="AA15" s="8">
        <v>10.57</v>
      </c>
      <c r="AB15" s="30">
        <v>0</v>
      </c>
      <c r="AC15" s="31">
        <v>0</v>
      </c>
      <c r="AD15" s="32"/>
      <c r="AE15" s="30"/>
      <c r="AF15" s="31"/>
      <c r="AG15" s="32"/>
      <c r="AH15" s="30"/>
      <c r="AI15" s="31"/>
      <c r="AJ15" s="32"/>
      <c r="AK15" s="30"/>
      <c r="AL15" s="31"/>
      <c r="AM15" s="32"/>
      <c r="AN15" s="30"/>
      <c r="AO15" s="31"/>
      <c r="AP15" s="32"/>
    </row>
    <row r="16" spans="1:42" x14ac:dyDescent="0.2">
      <c r="A16" s="39" t="s">
        <v>156</v>
      </c>
      <c r="B16" s="27"/>
      <c r="C16" s="96" t="str">
        <f>IF(G17&gt;$B$1,F16,"")</f>
        <v/>
      </c>
      <c r="D16" s="96" t="e">
        <f t="shared" ref="D16" si="6">RANK(C16,$C$4:$C$118)</f>
        <v>#VALUE!</v>
      </c>
      <c r="E16" s="9" t="s">
        <v>40</v>
      </c>
      <c r="F16" s="10">
        <f t="shared" ref="F16" si="7">SUM(H16:AA16)</f>
        <v>2809.4860575460689</v>
      </c>
      <c r="G16" s="19">
        <f>G17</f>
        <v>5</v>
      </c>
      <c r="H16" s="7">
        <v>0</v>
      </c>
      <c r="I16" s="7">
        <v>623.46541669674389</v>
      </c>
      <c r="J16" s="7">
        <v>614.33513254118918</v>
      </c>
      <c r="K16" s="7">
        <v>782.38012697029137</v>
      </c>
      <c r="L16" s="7">
        <v>776.69691748307707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12.608463854767782</v>
      </c>
      <c r="Z16" s="7">
        <v>0</v>
      </c>
      <c r="AA16" s="7">
        <v>0</v>
      </c>
      <c r="AB16" s="33">
        <v>0</v>
      </c>
      <c r="AC16" s="34">
        <v>2</v>
      </c>
      <c r="AD16" s="35">
        <v>0</v>
      </c>
      <c r="AE16" s="33">
        <v>0</v>
      </c>
      <c r="AF16" s="34">
        <v>2</v>
      </c>
      <c r="AG16" s="35">
        <v>0</v>
      </c>
      <c r="AH16" s="33">
        <v>0</v>
      </c>
      <c r="AI16" s="34">
        <v>0</v>
      </c>
      <c r="AJ16" s="35">
        <v>0</v>
      </c>
      <c r="AK16" s="33">
        <v>0</v>
      </c>
      <c r="AL16" s="34">
        <v>0</v>
      </c>
      <c r="AM16" s="35">
        <v>0</v>
      </c>
      <c r="AN16" s="33">
        <v>0</v>
      </c>
      <c r="AO16" s="34">
        <v>1</v>
      </c>
      <c r="AP16" s="35">
        <v>0</v>
      </c>
    </row>
    <row r="17" spans="1:42" x14ac:dyDescent="0.2">
      <c r="A17" s="39"/>
      <c r="B17" s="27"/>
      <c r="C17" s="96"/>
      <c r="D17" s="96"/>
      <c r="E17" s="11" t="s">
        <v>39</v>
      </c>
      <c r="F17" s="11"/>
      <c r="G17" s="11">
        <f>COUNTIF(H17:AA17,"&gt;0")</f>
        <v>5</v>
      </c>
      <c r="H17" s="8">
        <v>0</v>
      </c>
      <c r="I17" s="8">
        <v>28.1</v>
      </c>
      <c r="J17" s="8">
        <v>62.2</v>
      </c>
      <c r="K17" s="8">
        <v>143.1</v>
      </c>
      <c r="L17" s="8">
        <v>307.7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6.73</v>
      </c>
      <c r="Z17" s="8">
        <v>0</v>
      </c>
      <c r="AA17" s="8">
        <v>0</v>
      </c>
      <c r="AB17" s="30">
        <v>0</v>
      </c>
      <c r="AC17" s="31">
        <v>0</v>
      </c>
      <c r="AD17" s="32"/>
      <c r="AE17" s="30"/>
      <c r="AF17" s="31"/>
      <c r="AG17" s="32"/>
      <c r="AH17" s="30"/>
      <c r="AI17" s="31"/>
      <c r="AJ17" s="32"/>
      <c r="AK17" s="30"/>
      <c r="AL17" s="31"/>
      <c r="AM17" s="32"/>
      <c r="AN17" s="30"/>
      <c r="AO17" s="31"/>
      <c r="AP17" s="32"/>
    </row>
    <row r="18" spans="1:42" x14ac:dyDescent="0.2">
      <c r="A18" s="39" t="s">
        <v>157</v>
      </c>
      <c r="B18" s="27"/>
      <c r="C18" s="96" t="str">
        <f>IF(G19&gt;$B$1,F18,"")</f>
        <v/>
      </c>
      <c r="D18" s="96" t="e">
        <f t="shared" ref="D18" si="8">RANK(C18,$C$4:$C$118)</f>
        <v>#VALUE!</v>
      </c>
      <c r="E18" s="9" t="s">
        <v>40</v>
      </c>
      <c r="F18" s="10">
        <f t="shared" ref="F18" si="9">SUM(H18:AA18)</f>
        <v>1703.0707988220606</v>
      </c>
      <c r="G18" s="19">
        <f>G19</f>
        <v>9</v>
      </c>
      <c r="H18" s="7">
        <v>138.41181527362414</v>
      </c>
      <c r="I18" s="7">
        <v>10.396841820660955</v>
      </c>
      <c r="J18" s="7">
        <v>0</v>
      </c>
      <c r="K18" s="7">
        <v>87.105665364280853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0.82788636979910935</v>
      </c>
      <c r="V18" s="7">
        <v>205.59251429071944</v>
      </c>
      <c r="W18" s="7">
        <v>0</v>
      </c>
      <c r="X18" s="7">
        <v>368.27295598992902</v>
      </c>
      <c r="Y18" s="7">
        <v>403.12641701791392</v>
      </c>
      <c r="Z18" s="7">
        <v>245.87357108871072</v>
      </c>
      <c r="AA18" s="7">
        <v>243.46313160642231</v>
      </c>
      <c r="AB18" s="33">
        <v>0</v>
      </c>
      <c r="AC18" s="34">
        <v>2</v>
      </c>
      <c r="AD18" s="35">
        <v>0</v>
      </c>
      <c r="AE18" s="33">
        <v>0</v>
      </c>
      <c r="AF18" s="34">
        <v>1</v>
      </c>
      <c r="AG18" s="35">
        <v>0</v>
      </c>
      <c r="AH18" s="33">
        <v>0</v>
      </c>
      <c r="AI18" s="34">
        <v>0</v>
      </c>
      <c r="AJ18" s="35">
        <v>0</v>
      </c>
      <c r="AK18" s="33">
        <v>0</v>
      </c>
      <c r="AL18" s="34">
        <v>2</v>
      </c>
      <c r="AM18" s="35">
        <v>0</v>
      </c>
      <c r="AN18" s="33">
        <v>1260.736075702976</v>
      </c>
      <c r="AO18" s="34">
        <v>4</v>
      </c>
      <c r="AP18" s="35">
        <v>1</v>
      </c>
    </row>
    <row r="19" spans="1:42" x14ac:dyDescent="0.2">
      <c r="A19" s="39"/>
      <c r="B19" s="27"/>
      <c r="C19" s="96"/>
      <c r="D19" s="96"/>
      <c r="E19" s="11" t="s">
        <v>39</v>
      </c>
      <c r="F19" s="11"/>
      <c r="G19" s="11">
        <f>COUNTIF(H19:AA19,"&gt;0")</f>
        <v>9</v>
      </c>
      <c r="H19" s="8">
        <v>17.899999999999999</v>
      </c>
      <c r="I19" s="8">
        <v>41</v>
      </c>
      <c r="J19" s="8">
        <v>0</v>
      </c>
      <c r="K19" s="8">
        <v>219.5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605</v>
      </c>
      <c r="V19" s="8">
        <v>108</v>
      </c>
      <c r="W19" s="8">
        <v>0</v>
      </c>
      <c r="X19" s="8">
        <v>7.51</v>
      </c>
      <c r="Y19" s="8">
        <v>25.79</v>
      </c>
      <c r="Z19" s="8">
        <v>18.190000000000001</v>
      </c>
      <c r="AA19" s="8">
        <v>17.52</v>
      </c>
      <c r="AB19" s="30">
        <v>0</v>
      </c>
      <c r="AC19" s="31">
        <v>0</v>
      </c>
      <c r="AD19" s="32"/>
      <c r="AE19" s="30"/>
      <c r="AF19" s="31"/>
      <c r="AG19" s="32"/>
      <c r="AH19" s="30"/>
      <c r="AI19" s="31"/>
      <c r="AJ19" s="32"/>
      <c r="AK19" s="30"/>
      <c r="AL19" s="31"/>
      <c r="AM19" s="32"/>
      <c r="AN19" s="30"/>
      <c r="AO19" s="31"/>
      <c r="AP19" s="32"/>
    </row>
    <row r="20" spans="1:42" x14ac:dyDescent="0.2">
      <c r="A20" s="39" t="s">
        <v>158</v>
      </c>
      <c r="B20" s="27"/>
      <c r="C20" s="96" t="str">
        <f>IF(G21&gt;$B$1,F20,"")</f>
        <v/>
      </c>
      <c r="D20" s="96" t="e">
        <f t="shared" ref="D20" si="10">RANK(C20,$C$4:$C$118)</f>
        <v>#VALUE!</v>
      </c>
      <c r="E20" s="9" t="s">
        <v>40</v>
      </c>
      <c r="F20" s="10">
        <f t="shared" ref="F20" si="11">SUM(H20:AA20)</f>
        <v>2726.193111873893</v>
      </c>
      <c r="G20" s="19">
        <f>G21</f>
        <v>4</v>
      </c>
      <c r="H20" s="7">
        <v>0</v>
      </c>
      <c r="I20" s="7">
        <v>0</v>
      </c>
      <c r="J20" s="7">
        <v>0</v>
      </c>
      <c r="K20" s="7">
        <v>0</v>
      </c>
      <c r="L20" s="7">
        <v>675.2983029883469</v>
      </c>
      <c r="M20" s="7">
        <v>762.2521518271775</v>
      </c>
      <c r="N20" s="7">
        <v>0</v>
      </c>
      <c r="O20" s="7">
        <v>0</v>
      </c>
      <c r="P20" s="7">
        <v>0</v>
      </c>
      <c r="Q20" s="7">
        <v>673.37489310546141</v>
      </c>
      <c r="R20" s="7">
        <v>0</v>
      </c>
      <c r="S20" s="7">
        <v>615.26776395290722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33">
        <v>0</v>
      </c>
      <c r="AC20" s="34">
        <v>0</v>
      </c>
      <c r="AD20" s="35">
        <v>0</v>
      </c>
      <c r="AE20" s="33">
        <v>0</v>
      </c>
      <c r="AF20" s="34">
        <v>2</v>
      </c>
      <c r="AG20" s="35">
        <v>0</v>
      </c>
      <c r="AH20" s="33">
        <v>0</v>
      </c>
      <c r="AI20" s="34">
        <v>2</v>
      </c>
      <c r="AJ20" s="35">
        <v>0</v>
      </c>
      <c r="AK20" s="33">
        <v>0</v>
      </c>
      <c r="AL20" s="34">
        <v>0</v>
      </c>
      <c r="AM20" s="35">
        <v>0</v>
      </c>
      <c r="AN20" s="33">
        <v>0</v>
      </c>
      <c r="AO20" s="34">
        <v>0</v>
      </c>
      <c r="AP20" s="35">
        <v>0</v>
      </c>
    </row>
    <row r="21" spans="1:42" x14ac:dyDescent="0.2">
      <c r="A21" s="39"/>
      <c r="B21" s="27"/>
      <c r="C21" s="96"/>
      <c r="D21" s="96"/>
      <c r="E21" s="11" t="s">
        <v>39</v>
      </c>
      <c r="F21" s="11"/>
      <c r="G21" s="11">
        <f>COUNTIF(H21:AA21,"&gt;0")</f>
        <v>4</v>
      </c>
      <c r="H21" s="8">
        <v>0</v>
      </c>
      <c r="I21" s="8">
        <v>0</v>
      </c>
      <c r="J21" s="8">
        <v>0</v>
      </c>
      <c r="K21" s="8">
        <v>0</v>
      </c>
      <c r="L21" s="8">
        <v>324</v>
      </c>
      <c r="M21" s="8">
        <v>665.9</v>
      </c>
      <c r="N21" s="8">
        <v>0</v>
      </c>
      <c r="O21" s="8">
        <v>0</v>
      </c>
      <c r="P21" s="8">
        <v>0</v>
      </c>
      <c r="Q21" s="8">
        <v>498.3</v>
      </c>
      <c r="R21" s="8">
        <v>0</v>
      </c>
      <c r="S21" s="8">
        <v>382.2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30">
        <v>0</v>
      </c>
      <c r="AC21" s="31">
        <v>0</v>
      </c>
      <c r="AD21" s="32"/>
      <c r="AE21" s="30"/>
      <c r="AF21" s="31"/>
      <c r="AG21" s="32"/>
      <c r="AH21" s="30"/>
      <c r="AI21" s="31"/>
      <c r="AJ21" s="32"/>
      <c r="AK21" s="30"/>
      <c r="AL21" s="31"/>
      <c r="AM21" s="32"/>
      <c r="AN21" s="30"/>
      <c r="AO21" s="31"/>
      <c r="AP21" s="32"/>
    </row>
    <row r="22" spans="1:42" x14ac:dyDescent="0.2">
      <c r="A22" s="39" t="s">
        <v>156</v>
      </c>
      <c r="B22" s="27"/>
      <c r="C22" s="96" t="str">
        <f>IF(G23&gt;$B$1,F22,"")</f>
        <v/>
      </c>
      <c r="D22" s="96" t="e">
        <f t="shared" ref="D22" si="12">RANK(C22,$C$4:$C$118)</f>
        <v>#VALUE!</v>
      </c>
      <c r="E22" s="9" t="s">
        <v>40</v>
      </c>
      <c r="F22" s="10">
        <f t="shared" ref="F22" si="13">SUM(H22:AA22)</f>
        <v>2809.4860575460689</v>
      </c>
      <c r="G22" s="19">
        <f>G23</f>
        <v>5</v>
      </c>
      <c r="H22" s="7">
        <v>0</v>
      </c>
      <c r="I22" s="7">
        <v>623.46541669674389</v>
      </c>
      <c r="J22" s="7">
        <v>614.33513254118918</v>
      </c>
      <c r="K22" s="7">
        <v>782.38012697029137</v>
      </c>
      <c r="L22" s="7">
        <v>776.69691748307707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12.608463854767782</v>
      </c>
      <c r="Z22" s="7">
        <v>0</v>
      </c>
      <c r="AA22" s="7">
        <v>0</v>
      </c>
      <c r="AB22" s="33">
        <v>0</v>
      </c>
      <c r="AC22" s="34">
        <v>2</v>
      </c>
      <c r="AD22" s="35">
        <v>0</v>
      </c>
      <c r="AE22" s="33">
        <v>0</v>
      </c>
      <c r="AF22" s="34">
        <v>2</v>
      </c>
      <c r="AG22" s="35">
        <v>0</v>
      </c>
      <c r="AH22" s="33">
        <v>0</v>
      </c>
      <c r="AI22" s="34">
        <v>0</v>
      </c>
      <c r="AJ22" s="35">
        <v>0</v>
      </c>
      <c r="AK22" s="33">
        <v>0</v>
      </c>
      <c r="AL22" s="34">
        <v>0</v>
      </c>
      <c r="AM22" s="35">
        <v>0</v>
      </c>
      <c r="AN22" s="33">
        <v>0</v>
      </c>
      <c r="AO22" s="34">
        <v>1</v>
      </c>
      <c r="AP22" s="35">
        <v>0</v>
      </c>
    </row>
    <row r="23" spans="1:42" x14ac:dyDescent="0.2">
      <c r="A23" s="39"/>
      <c r="B23" s="27"/>
      <c r="C23" s="96"/>
      <c r="D23" s="96"/>
      <c r="E23" s="11" t="s">
        <v>39</v>
      </c>
      <c r="F23" s="11"/>
      <c r="G23" s="11">
        <f>COUNTIF(H23:AA23,"&gt;0")</f>
        <v>5</v>
      </c>
      <c r="H23" s="8">
        <v>0</v>
      </c>
      <c r="I23" s="8">
        <v>28.1</v>
      </c>
      <c r="J23" s="8">
        <v>62.2</v>
      </c>
      <c r="K23" s="8">
        <v>143.1</v>
      </c>
      <c r="L23" s="8">
        <v>307.7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6.73</v>
      </c>
      <c r="Z23" s="8">
        <v>0</v>
      </c>
      <c r="AA23" s="8">
        <v>0</v>
      </c>
      <c r="AB23" s="30">
        <v>0</v>
      </c>
      <c r="AC23" s="31">
        <v>0</v>
      </c>
      <c r="AD23" s="32"/>
      <c r="AE23" s="30"/>
      <c r="AF23" s="31"/>
      <c r="AG23" s="32"/>
      <c r="AH23" s="30"/>
      <c r="AI23" s="31"/>
      <c r="AJ23" s="32"/>
      <c r="AK23" s="30"/>
      <c r="AL23" s="31"/>
      <c r="AM23" s="32"/>
      <c r="AN23" s="30"/>
      <c r="AO23" s="31"/>
      <c r="AP23" s="32"/>
    </row>
    <row r="24" spans="1:42" x14ac:dyDescent="0.2">
      <c r="A24" s="39" t="s">
        <v>159</v>
      </c>
      <c r="B24" s="27"/>
      <c r="C24" s="96" t="str">
        <f>IF(G25&gt;$B$1,F24,"")</f>
        <v/>
      </c>
      <c r="D24" s="96" t="e">
        <f t="shared" ref="D24" si="14">RANK(C24,$C$4:$C$118)</f>
        <v>#VALUE!</v>
      </c>
      <c r="E24" s="9" t="s">
        <v>40</v>
      </c>
      <c r="F24" s="10">
        <f t="shared" ref="F24" si="15">SUM(H24:AA24)</f>
        <v>0</v>
      </c>
      <c r="G24" s="19">
        <f>G25</f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33">
        <v>0</v>
      </c>
      <c r="AC24" s="34">
        <v>0</v>
      </c>
      <c r="AD24" s="35">
        <v>0</v>
      </c>
      <c r="AE24" s="33">
        <v>0</v>
      </c>
      <c r="AF24" s="34">
        <v>0</v>
      </c>
      <c r="AG24" s="35">
        <v>0</v>
      </c>
      <c r="AH24" s="33">
        <v>0</v>
      </c>
      <c r="AI24" s="34">
        <v>0</v>
      </c>
      <c r="AJ24" s="35">
        <v>0</v>
      </c>
      <c r="AK24" s="33">
        <v>0</v>
      </c>
      <c r="AL24" s="34">
        <v>0</v>
      </c>
      <c r="AM24" s="35">
        <v>0</v>
      </c>
      <c r="AN24" s="33">
        <v>0</v>
      </c>
      <c r="AO24" s="34">
        <v>0</v>
      </c>
      <c r="AP24" s="35">
        <v>0</v>
      </c>
    </row>
    <row r="25" spans="1:42" x14ac:dyDescent="0.2">
      <c r="A25" s="39"/>
      <c r="B25" s="27"/>
      <c r="C25" s="96"/>
      <c r="D25" s="96"/>
      <c r="E25" s="11" t="s">
        <v>39</v>
      </c>
      <c r="F25" s="11"/>
      <c r="G25" s="11">
        <f>COUNTIF(H25:AA25,"&gt;0")</f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30">
        <v>0</v>
      </c>
      <c r="AC25" s="31">
        <v>0</v>
      </c>
      <c r="AD25" s="32"/>
      <c r="AE25" s="30"/>
      <c r="AF25" s="31"/>
      <c r="AG25" s="32"/>
      <c r="AH25" s="30"/>
      <c r="AI25" s="31"/>
      <c r="AJ25" s="32"/>
      <c r="AK25" s="30"/>
      <c r="AL25" s="31"/>
      <c r="AM25" s="32"/>
      <c r="AN25" s="30"/>
      <c r="AO25" s="31"/>
      <c r="AP25" s="32"/>
    </row>
    <row r="26" spans="1:42" x14ac:dyDescent="0.2">
      <c r="A26" s="39" t="s">
        <v>160</v>
      </c>
      <c r="B26" s="27"/>
      <c r="C26" s="96">
        <f>IF(G27&gt;$B$1,F26,"")</f>
        <v>4757.1206236407088</v>
      </c>
      <c r="D26" s="96">
        <f t="shared" ref="D26" si="16">RANK(C26,$C$4:$C$118)</f>
        <v>1</v>
      </c>
      <c r="E26" s="9" t="s">
        <v>40</v>
      </c>
      <c r="F26" s="10">
        <f t="shared" ref="F26" si="17">SUM(H26:AA26)</f>
        <v>4757.1206236407088</v>
      </c>
      <c r="G26" s="19">
        <f>G27</f>
        <v>17</v>
      </c>
      <c r="H26" s="7">
        <v>485.3303566663879</v>
      </c>
      <c r="I26" s="7">
        <v>448.22318061298722</v>
      </c>
      <c r="J26" s="7">
        <v>349.45301601935665</v>
      </c>
      <c r="K26" s="7">
        <v>391.93400589761598</v>
      </c>
      <c r="L26" s="7">
        <v>0</v>
      </c>
      <c r="M26" s="7">
        <v>314.51721425642984</v>
      </c>
      <c r="N26" s="7">
        <v>240.7090409993643</v>
      </c>
      <c r="O26" s="7">
        <v>480.51348687296189</v>
      </c>
      <c r="P26" s="7">
        <v>1</v>
      </c>
      <c r="Q26" s="7">
        <v>328.37519237530955</v>
      </c>
      <c r="R26" s="7">
        <v>17.046237178790328</v>
      </c>
      <c r="S26" s="7">
        <v>608.5104038774499</v>
      </c>
      <c r="T26" s="7">
        <v>188.46723426363789</v>
      </c>
      <c r="U26" s="7">
        <v>74.849755773803167</v>
      </c>
      <c r="V26" s="7">
        <v>222.56364771754801</v>
      </c>
      <c r="W26" s="7">
        <v>0</v>
      </c>
      <c r="X26" s="7">
        <v>273.68736244239693</v>
      </c>
      <c r="Y26" s="7">
        <v>123.0124521008694</v>
      </c>
      <c r="Z26" s="7">
        <v>208.92803658580056</v>
      </c>
      <c r="AA26" s="7">
        <v>0</v>
      </c>
      <c r="AB26" s="33">
        <v>1283.0065532987319</v>
      </c>
      <c r="AC26" s="34">
        <v>3</v>
      </c>
      <c r="AD26" s="35">
        <v>1</v>
      </c>
      <c r="AE26" s="33">
        <v>0</v>
      </c>
      <c r="AF26" s="34">
        <v>4</v>
      </c>
      <c r="AG26" s="35">
        <v>0</v>
      </c>
      <c r="AH26" s="33">
        <v>954.93183343154976</v>
      </c>
      <c r="AI26" s="34">
        <v>4</v>
      </c>
      <c r="AJ26" s="35">
        <v>1</v>
      </c>
      <c r="AK26" s="33">
        <v>0</v>
      </c>
      <c r="AL26" s="34">
        <v>3</v>
      </c>
      <c r="AM26" s="35">
        <v>0</v>
      </c>
      <c r="AN26" s="33">
        <v>0</v>
      </c>
      <c r="AO26" s="34">
        <v>3</v>
      </c>
      <c r="AP26" s="35">
        <v>0</v>
      </c>
    </row>
    <row r="27" spans="1:42" x14ac:dyDescent="0.2">
      <c r="A27" s="39"/>
      <c r="B27" s="27"/>
      <c r="C27" s="96"/>
      <c r="D27" s="96"/>
      <c r="E27" s="11" t="s">
        <v>39</v>
      </c>
      <c r="F27" s="11"/>
      <c r="G27" s="11">
        <f>COUNTIF(H27:AA27,"&gt;0")</f>
        <v>17</v>
      </c>
      <c r="H27" s="8">
        <v>14.8</v>
      </c>
      <c r="I27" s="8">
        <v>30.5</v>
      </c>
      <c r="J27" s="8">
        <v>70.099999999999994</v>
      </c>
      <c r="K27" s="8">
        <v>177.22</v>
      </c>
      <c r="L27" s="8">
        <v>0</v>
      </c>
      <c r="M27" s="8">
        <v>847.7</v>
      </c>
      <c r="N27" s="8">
        <v>1492.1</v>
      </c>
      <c r="O27" s="8">
        <v>3131.5</v>
      </c>
      <c r="P27" s="8">
        <v>37.4</v>
      </c>
      <c r="Q27" s="8">
        <v>618.44000000000005</v>
      </c>
      <c r="R27" s="8">
        <v>98.2</v>
      </c>
      <c r="S27" s="8">
        <v>383.81</v>
      </c>
      <c r="T27" s="8">
        <v>344</v>
      </c>
      <c r="U27" s="8">
        <v>722</v>
      </c>
      <c r="V27" s="8">
        <v>110.00000000000001</v>
      </c>
      <c r="W27" s="8">
        <v>0</v>
      </c>
      <c r="X27" s="8">
        <v>6.03</v>
      </c>
      <c r="Y27" s="8">
        <v>12.39</v>
      </c>
      <c r="Z27" s="8">
        <v>16.100000000000001</v>
      </c>
      <c r="AA27" s="8">
        <v>0</v>
      </c>
      <c r="AB27" s="30">
        <v>0</v>
      </c>
      <c r="AC27" s="31">
        <v>0</v>
      </c>
      <c r="AD27" s="32"/>
      <c r="AE27" s="30"/>
      <c r="AF27" s="31"/>
      <c r="AG27" s="32"/>
      <c r="AH27" s="30"/>
      <c r="AI27" s="31"/>
      <c r="AJ27" s="32"/>
      <c r="AK27" s="30"/>
      <c r="AL27" s="31"/>
      <c r="AM27" s="32"/>
      <c r="AN27" s="30"/>
      <c r="AO27" s="31"/>
      <c r="AP27" s="32"/>
    </row>
    <row r="28" spans="1:42" x14ac:dyDescent="0.2">
      <c r="A28" s="39" t="s">
        <v>299</v>
      </c>
      <c r="B28" s="27"/>
      <c r="C28" s="96" t="str">
        <f>IF(G29&gt;$B$1,F28,"")</f>
        <v/>
      </c>
      <c r="D28" s="96" t="e">
        <f t="shared" ref="D28" si="18">RANK(C28,$C$4:$C$118)</f>
        <v>#VALUE!</v>
      </c>
      <c r="E28" s="9" t="s">
        <v>40</v>
      </c>
      <c r="F28" s="10">
        <f t="shared" ref="F28" si="19">SUM(H28:AA28)</f>
        <v>3355.4394638440845</v>
      </c>
      <c r="G28" s="19">
        <f>G29</f>
        <v>7</v>
      </c>
      <c r="H28" s="7">
        <v>0</v>
      </c>
      <c r="I28" s="7">
        <v>0</v>
      </c>
      <c r="J28" s="7">
        <v>0</v>
      </c>
      <c r="K28" s="7">
        <v>632.03433182039407</v>
      </c>
      <c r="L28" s="7">
        <v>712.46758559812315</v>
      </c>
      <c r="M28" s="7">
        <v>677.27342451994048</v>
      </c>
      <c r="N28" s="7">
        <v>600.2363193371649</v>
      </c>
      <c r="O28" s="7">
        <v>0</v>
      </c>
      <c r="P28" s="7">
        <v>0</v>
      </c>
      <c r="Q28" s="7">
        <v>0</v>
      </c>
      <c r="R28" s="7">
        <v>27.090114784323021</v>
      </c>
      <c r="S28" s="7">
        <v>615.26776395290722</v>
      </c>
      <c r="T28" s="7">
        <v>91.069923831231904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33">
        <v>0</v>
      </c>
      <c r="AC28" s="34">
        <v>0</v>
      </c>
      <c r="AD28" s="35">
        <v>0</v>
      </c>
      <c r="AE28" s="33">
        <v>0</v>
      </c>
      <c r="AF28" s="34">
        <v>4</v>
      </c>
      <c r="AG28" s="35">
        <v>0</v>
      </c>
      <c r="AH28" s="33">
        <v>0</v>
      </c>
      <c r="AI28" s="34">
        <v>2</v>
      </c>
      <c r="AJ28" s="35">
        <v>0</v>
      </c>
      <c r="AK28" s="33">
        <v>0</v>
      </c>
      <c r="AL28" s="34">
        <v>1</v>
      </c>
      <c r="AM28" s="35">
        <v>0</v>
      </c>
      <c r="AN28" s="33">
        <v>0</v>
      </c>
      <c r="AO28" s="34">
        <v>0</v>
      </c>
      <c r="AP28" s="35">
        <v>0</v>
      </c>
    </row>
    <row r="29" spans="1:42" x14ac:dyDescent="0.2">
      <c r="A29" s="39"/>
      <c r="B29" s="39"/>
      <c r="C29" s="96"/>
      <c r="D29" s="96"/>
      <c r="E29" s="11" t="s">
        <v>39</v>
      </c>
      <c r="F29" s="11"/>
      <c r="G29" s="11">
        <f>COUNTIF(H29:AA29,"&gt;0")</f>
        <v>7</v>
      </c>
      <c r="H29" s="8">
        <v>0</v>
      </c>
      <c r="I29" s="8">
        <v>0</v>
      </c>
      <c r="J29" s="8">
        <v>0</v>
      </c>
      <c r="K29" s="8">
        <v>155</v>
      </c>
      <c r="L29" s="8">
        <v>317.89999999999998</v>
      </c>
      <c r="M29" s="8">
        <v>695.4</v>
      </c>
      <c r="N29" s="8">
        <v>1224.3</v>
      </c>
      <c r="O29" s="8">
        <v>0</v>
      </c>
      <c r="P29" s="8">
        <v>0</v>
      </c>
      <c r="Q29" s="8">
        <v>0</v>
      </c>
      <c r="R29" s="8">
        <v>96.8</v>
      </c>
      <c r="S29" s="8">
        <v>382.2</v>
      </c>
      <c r="T29" s="8">
        <v>290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30">
        <v>0</v>
      </c>
      <c r="AC29" s="31">
        <v>0</v>
      </c>
      <c r="AD29" s="32"/>
      <c r="AE29" s="30"/>
      <c r="AF29" s="31"/>
      <c r="AG29" s="32"/>
      <c r="AH29" s="30"/>
      <c r="AI29" s="31"/>
      <c r="AJ29" s="32"/>
      <c r="AK29" s="30"/>
      <c r="AL29" s="31"/>
      <c r="AM29" s="32"/>
      <c r="AN29" s="30"/>
      <c r="AO29" s="31"/>
      <c r="AP29" s="32"/>
    </row>
    <row r="30" spans="1:42" x14ac:dyDescent="0.2">
      <c r="A30" s="39"/>
      <c r="B30" s="27"/>
      <c r="C30" s="96" t="str">
        <f>IF(G31&gt;$B$1,F30,"")</f>
        <v/>
      </c>
      <c r="D30" s="96" t="e">
        <f t="shared" ref="D30" si="20">RANK(C30,$C$4:$C$118)</f>
        <v>#VALUE!</v>
      </c>
      <c r="E30" s="9" t="s">
        <v>40</v>
      </c>
      <c r="F30" s="10">
        <f t="shared" ref="F30" si="21">SUM(H30:AA30)</f>
        <v>0</v>
      </c>
      <c r="G30" s="19">
        <f>G31</f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33">
        <v>0</v>
      </c>
      <c r="AC30" s="34">
        <v>0</v>
      </c>
      <c r="AD30" s="35">
        <v>0</v>
      </c>
      <c r="AE30" s="33">
        <v>0</v>
      </c>
      <c r="AF30" s="34">
        <v>0</v>
      </c>
      <c r="AG30" s="35">
        <v>0</v>
      </c>
      <c r="AH30" s="33">
        <v>0</v>
      </c>
      <c r="AI30" s="34">
        <v>0</v>
      </c>
      <c r="AJ30" s="35">
        <v>0</v>
      </c>
      <c r="AK30" s="33">
        <v>0</v>
      </c>
      <c r="AL30" s="34">
        <v>0</v>
      </c>
      <c r="AM30" s="35">
        <v>0</v>
      </c>
      <c r="AN30" s="33">
        <v>0</v>
      </c>
      <c r="AO30" s="34">
        <v>0</v>
      </c>
      <c r="AP30" s="35">
        <v>0</v>
      </c>
    </row>
    <row r="31" spans="1:42" x14ac:dyDescent="0.2">
      <c r="A31" s="26"/>
      <c r="B31" s="27"/>
      <c r="C31" s="96"/>
      <c r="D31" s="96"/>
      <c r="E31" s="11" t="s">
        <v>39</v>
      </c>
      <c r="F31" s="11"/>
      <c r="G31" s="11">
        <f>COUNTIF(H31:AA31,"&gt;0")</f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30">
        <v>0</v>
      </c>
      <c r="AC31" s="31">
        <v>0</v>
      </c>
      <c r="AD31" s="32"/>
      <c r="AE31" s="30"/>
      <c r="AF31" s="31"/>
      <c r="AG31" s="32"/>
      <c r="AH31" s="30"/>
      <c r="AI31" s="31"/>
      <c r="AJ31" s="32"/>
      <c r="AK31" s="30"/>
      <c r="AL31" s="31"/>
      <c r="AM31" s="32"/>
      <c r="AN31" s="30"/>
      <c r="AO31" s="31"/>
      <c r="AP31" s="32"/>
    </row>
    <row r="32" spans="1:42" x14ac:dyDescent="0.2">
      <c r="A32" s="26"/>
      <c r="B32" s="27"/>
      <c r="C32" s="96" t="str">
        <f>IF(G33&gt;$B$1,F32,"")</f>
        <v/>
      </c>
      <c r="D32" s="96" t="e">
        <f t="shared" ref="D32" si="22">RANK(C32,$C$4:$C$118)</f>
        <v>#VALUE!</v>
      </c>
      <c r="E32" s="9" t="s">
        <v>40</v>
      </c>
      <c r="F32" s="10">
        <f t="shared" ref="F32" si="23">SUM(H32:AA32)</f>
        <v>0</v>
      </c>
      <c r="G32" s="19">
        <f>G33</f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33">
        <v>0</v>
      </c>
      <c r="AC32" s="34">
        <v>0</v>
      </c>
      <c r="AD32" s="35">
        <v>0</v>
      </c>
      <c r="AE32" s="33">
        <v>0</v>
      </c>
      <c r="AF32" s="34">
        <v>0</v>
      </c>
      <c r="AG32" s="35">
        <v>0</v>
      </c>
      <c r="AH32" s="33">
        <v>0</v>
      </c>
      <c r="AI32" s="34">
        <v>0</v>
      </c>
      <c r="AJ32" s="35">
        <v>0</v>
      </c>
      <c r="AK32" s="33">
        <v>0</v>
      </c>
      <c r="AL32" s="34">
        <v>0</v>
      </c>
      <c r="AM32" s="35">
        <v>0</v>
      </c>
      <c r="AN32" s="33">
        <v>0</v>
      </c>
      <c r="AO32" s="34">
        <v>0</v>
      </c>
      <c r="AP32" s="35">
        <v>0</v>
      </c>
    </row>
    <row r="33" spans="1:42" x14ac:dyDescent="0.2">
      <c r="A33" s="26"/>
      <c r="B33" s="27"/>
      <c r="C33" s="96"/>
      <c r="D33" s="96"/>
      <c r="E33" s="11" t="s">
        <v>39</v>
      </c>
      <c r="F33" s="11"/>
      <c r="G33" s="11">
        <f>COUNTIF(H33:AA33,"&gt;0")</f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30">
        <v>0</v>
      </c>
      <c r="AC33" s="31">
        <v>0</v>
      </c>
      <c r="AD33" s="32"/>
      <c r="AE33" s="30"/>
      <c r="AF33" s="31"/>
      <c r="AG33" s="32"/>
      <c r="AH33" s="30"/>
      <c r="AI33" s="31"/>
      <c r="AJ33" s="32"/>
      <c r="AK33" s="30"/>
      <c r="AL33" s="31"/>
      <c r="AM33" s="32"/>
      <c r="AN33" s="30"/>
      <c r="AO33" s="31"/>
      <c r="AP33" s="32"/>
    </row>
    <row r="34" spans="1:42" x14ac:dyDescent="0.2">
      <c r="A34" s="17"/>
      <c r="B34" s="27"/>
      <c r="C34" s="96" t="str">
        <f>IF(G35&gt;$B$1,F34,"")</f>
        <v/>
      </c>
      <c r="D34" s="96" t="e">
        <f t="shared" ref="D34" si="24">RANK(C34,$C$4:$C$118)</f>
        <v>#VALUE!</v>
      </c>
      <c r="E34" s="9" t="s">
        <v>40</v>
      </c>
      <c r="F34" s="10">
        <f t="shared" ref="F34" si="25">SUM(H34:AA34)</f>
        <v>0</v>
      </c>
      <c r="G34" s="19">
        <f>G35</f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33">
        <v>0</v>
      </c>
      <c r="AC34" s="34">
        <v>0</v>
      </c>
      <c r="AD34" s="35">
        <v>0</v>
      </c>
      <c r="AE34" s="33">
        <v>0</v>
      </c>
      <c r="AF34" s="34">
        <v>0</v>
      </c>
      <c r="AG34" s="35">
        <v>0</v>
      </c>
      <c r="AH34" s="33">
        <v>0</v>
      </c>
      <c r="AI34" s="34">
        <v>0</v>
      </c>
      <c r="AJ34" s="35">
        <v>0</v>
      </c>
      <c r="AK34" s="33">
        <v>0</v>
      </c>
      <c r="AL34" s="34">
        <v>0</v>
      </c>
      <c r="AM34" s="35">
        <v>0</v>
      </c>
      <c r="AN34" s="33">
        <v>0</v>
      </c>
      <c r="AO34" s="34">
        <v>0</v>
      </c>
      <c r="AP34" s="35">
        <v>0</v>
      </c>
    </row>
    <row r="35" spans="1:42" x14ac:dyDescent="0.2">
      <c r="A35" s="17"/>
      <c r="B35" s="27"/>
      <c r="C35" s="96"/>
      <c r="D35" s="96"/>
      <c r="E35" s="11" t="s">
        <v>39</v>
      </c>
      <c r="F35" s="11"/>
      <c r="G35" s="11">
        <f>COUNTIF(H35:AA35,"&gt;0")</f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30">
        <v>0</v>
      </c>
      <c r="AC35" s="31">
        <v>0</v>
      </c>
      <c r="AD35" s="32"/>
      <c r="AE35" s="30"/>
      <c r="AF35" s="31"/>
      <c r="AG35" s="32"/>
      <c r="AH35" s="30"/>
      <c r="AI35" s="31"/>
      <c r="AJ35" s="32"/>
      <c r="AK35" s="30"/>
      <c r="AL35" s="31"/>
      <c r="AM35" s="32"/>
      <c r="AN35" s="30"/>
      <c r="AO35" s="31"/>
      <c r="AP35" s="32"/>
    </row>
    <row r="36" spans="1:42" x14ac:dyDescent="0.2">
      <c r="A36" s="17"/>
      <c r="B36" s="27"/>
      <c r="C36" s="96" t="str">
        <f>IF(G37&gt;$B$1,F36,"")</f>
        <v/>
      </c>
      <c r="D36" s="96" t="e">
        <f t="shared" ref="D36" si="26">RANK(C36,$C$4:$C$118)</f>
        <v>#VALUE!</v>
      </c>
      <c r="E36" s="9" t="s">
        <v>40</v>
      </c>
      <c r="F36" s="10">
        <f t="shared" ref="F36" si="27">SUM(H36:AA36)</f>
        <v>0</v>
      </c>
      <c r="G36" s="19">
        <f>G37</f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33">
        <v>0</v>
      </c>
      <c r="AC36" s="34">
        <v>0</v>
      </c>
      <c r="AD36" s="35">
        <v>0</v>
      </c>
      <c r="AE36" s="33">
        <v>0</v>
      </c>
      <c r="AF36" s="34">
        <v>0</v>
      </c>
      <c r="AG36" s="35">
        <v>0</v>
      </c>
      <c r="AH36" s="33">
        <v>0</v>
      </c>
      <c r="AI36" s="34">
        <v>0</v>
      </c>
      <c r="AJ36" s="35">
        <v>0</v>
      </c>
      <c r="AK36" s="33">
        <v>0</v>
      </c>
      <c r="AL36" s="34">
        <v>0</v>
      </c>
      <c r="AM36" s="35">
        <v>0</v>
      </c>
      <c r="AN36" s="33">
        <v>0</v>
      </c>
      <c r="AO36" s="34">
        <v>0</v>
      </c>
      <c r="AP36" s="35">
        <v>0</v>
      </c>
    </row>
    <row r="37" spans="1:42" x14ac:dyDescent="0.2">
      <c r="A37" s="17"/>
      <c r="B37" s="27"/>
      <c r="C37" s="96"/>
      <c r="D37" s="96"/>
      <c r="E37" s="11" t="s">
        <v>39</v>
      </c>
      <c r="F37" s="11"/>
      <c r="G37" s="11">
        <f>COUNTIF(H37:AA37,"&gt;0")</f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30"/>
      <c r="AC37" s="31"/>
      <c r="AD37" s="32"/>
      <c r="AE37" s="30"/>
      <c r="AF37" s="31"/>
      <c r="AG37" s="32"/>
      <c r="AH37" s="30"/>
      <c r="AI37" s="31"/>
      <c r="AJ37" s="32"/>
      <c r="AK37" s="30"/>
      <c r="AL37" s="31"/>
      <c r="AM37" s="32"/>
      <c r="AN37" s="30"/>
      <c r="AO37" s="31"/>
      <c r="AP37" s="32"/>
    </row>
    <row r="38" spans="1:42" x14ac:dyDescent="0.2">
      <c r="A38" s="26"/>
      <c r="B38" s="27"/>
      <c r="C38" s="96" t="str">
        <f>IF(G39&gt;$B$1,F38,"")</f>
        <v/>
      </c>
      <c r="D38" s="96" t="e">
        <f t="shared" ref="D38" si="28">RANK(C38,$C$4:$C$118)</f>
        <v>#VALUE!</v>
      </c>
      <c r="E38" s="9" t="s">
        <v>40</v>
      </c>
      <c r="F38" s="10">
        <f t="shared" ref="F38" si="29">SUM(H38:AA38)</f>
        <v>0</v>
      </c>
      <c r="G38" s="19">
        <f>G39</f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33">
        <v>0</v>
      </c>
      <c r="AC38" s="34">
        <v>0</v>
      </c>
      <c r="AD38" s="35">
        <v>0</v>
      </c>
      <c r="AE38" s="33">
        <v>0</v>
      </c>
      <c r="AF38" s="34">
        <v>0</v>
      </c>
      <c r="AG38" s="35">
        <v>0</v>
      </c>
      <c r="AH38" s="33">
        <v>0</v>
      </c>
      <c r="AI38" s="34">
        <v>0</v>
      </c>
      <c r="AJ38" s="35">
        <v>0</v>
      </c>
      <c r="AK38" s="33">
        <v>0</v>
      </c>
      <c r="AL38" s="34">
        <v>0</v>
      </c>
      <c r="AM38" s="35">
        <v>0</v>
      </c>
      <c r="AN38" s="33">
        <v>0</v>
      </c>
      <c r="AO38" s="34">
        <v>0</v>
      </c>
      <c r="AP38" s="35">
        <v>0</v>
      </c>
    </row>
    <row r="39" spans="1:42" ht="13.5" thickBot="1" x14ac:dyDescent="0.25">
      <c r="A39" s="17"/>
      <c r="B39" s="27"/>
      <c r="C39" s="96"/>
      <c r="D39" s="96"/>
      <c r="E39" s="11" t="s">
        <v>39</v>
      </c>
      <c r="F39" s="11"/>
      <c r="G39" s="11">
        <f>COUNTIF(H39:AA39,"&gt;0")</f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36">
        <v>0</v>
      </c>
      <c r="AC39" s="37">
        <v>0</v>
      </c>
      <c r="AD39" s="38"/>
      <c r="AE39" s="36"/>
      <c r="AF39" s="37"/>
      <c r="AG39" s="38"/>
      <c r="AH39" s="36"/>
      <c r="AI39" s="37"/>
      <c r="AJ39" s="38"/>
      <c r="AK39" s="36"/>
      <c r="AL39" s="37"/>
      <c r="AM39" s="38"/>
      <c r="AN39" s="36"/>
      <c r="AO39" s="37"/>
      <c r="AP39" s="38"/>
    </row>
    <row r="41" spans="1:42" x14ac:dyDescent="0.2"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</row>
    <row r="42" spans="1:42" x14ac:dyDescent="0.2">
      <c r="A42"/>
      <c r="B42" s="3"/>
    </row>
    <row r="43" spans="1:42" x14ac:dyDescent="0.2">
      <c r="A43"/>
      <c r="B43" s="3"/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</row>
    <row r="44" spans="1:42" x14ac:dyDescent="0.2">
      <c r="A44"/>
      <c r="B44" s="3"/>
    </row>
    <row r="45" spans="1:42" x14ac:dyDescent="0.2">
      <c r="A45"/>
      <c r="B45" s="3"/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</row>
    <row r="46" spans="1:42" x14ac:dyDescent="0.2">
      <c r="A46"/>
      <c r="B46" s="3"/>
    </row>
    <row r="47" spans="1:42" x14ac:dyDescent="0.2">
      <c r="A47"/>
      <c r="B47" s="3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</row>
    <row r="48" spans="1:42" x14ac:dyDescent="0.2">
      <c r="A48"/>
      <c r="B48" s="3"/>
    </row>
    <row r="49" spans="1:27" x14ac:dyDescent="0.2">
      <c r="A49"/>
      <c r="B49" s="3"/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</row>
    <row r="50" spans="1:27" x14ac:dyDescent="0.2">
      <c r="A50"/>
      <c r="B50" s="3"/>
    </row>
    <row r="51" spans="1:27" x14ac:dyDescent="0.2">
      <c r="A51"/>
      <c r="B51" s="3"/>
    </row>
    <row r="52" spans="1:27" x14ac:dyDescent="0.2">
      <c r="A52"/>
      <c r="B52" s="3"/>
    </row>
  </sheetData>
  <autoFilter ref="A2:B25" xr:uid="{00000000-0009-0000-0000-000001000000}"/>
  <mergeCells count="47">
    <mergeCell ref="A2:A3"/>
    <mergeCell ref="B2:B3"/>
    <mergeCell ref="C2:C3"/>
    <mergeCell ref="D14:D15"/>
    <mergeCell ref="G1:G3"/>
    <mergeCell ref="F2:F3"/>
    <mergeCell ref="C4:C5"/>
    <mergeCell ref="D4:D5"/>
    <mergeCell ref="C6:C7"/>
    <mergeCell ref="D6:D7"/>
    <mergeCell ref="C8:C9"/>
    <mergeCell ref="D8:D9"/>
    <mergeCell ref="D2:D3"/>
    <mergeCell ref="C10:C11"/>
    <mergeCell ref="D10:D11"/>
    <mergeCell ref="C12:C13"/>
    <mergeCell ref="C24:C25"/>
    <mergeCell ref="D24:D25"/>
    <mergeCell ref="C26:C27"/>
    <mergeCell ref="D26:D27"/>
    <mergeCell ref="C38:C39"/>
    <mergeCell ref="D38:D39"/>
    <mergeCell ref="C28:C29"/>
    <mergeCell ref="D28:D29"/>
    <mergeCell ref="C30:C31"/>
    <mergeCell ref="D30:D31"/>
    <mergeCell ref="C32:C33"/>
    <mergeCell ref="D32:D33"/>
    <mergeCell ref="C36:C37"/>
    <mergeCell ref="D36:D37"/>
    <mergeCell ref="C34:C35"/>
    <mergeCell ref="D34:D35"/>
    <mergeCell ref="C14:C15"/>
    <mergeCell ref="C22:C23"/>
    <mergeCell ref="D22:D23"/>
    <mergeCell ref="AH2:AJ2"/>
    <mergeCell ref="C16:C17"/>
    <mergeCell ref="D16:D17"/>
    <mergeCell ref="C18:C19"/>
    <mergeCell ref="D18:D19"/>
    <mergeCell ref="C20:C21"/>
    <mergeCell ref="D20:D21"/>
    <mergeCell ref="AK2:AM2"/>
    <mergeCell ref="AN2:AP2"/>
    <mergeCell ref="AB2:AD2"/>
    <mergeCell ref="AE2:AG2"/>
    <mergeCell ref="D12:D13"/>
  </mergeCells>
  <phoneticPr fontId="1" type="noConversion"/>
  <conditionalFormatting sqref="H4:AA140">
    <cfRule type="cellIs" dxfId="73" priority="1" operator="between">
      <formula>0.00001</formula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S49"/>
  <sheetViews>
    <sheetView zoomScale="90" zoomScaleNormal="90" workbookViewId="0">
      <pane xSplit="7" ySplit="3" topLeftCell="H4" activePane="bottomRight" state="frozen"/>
      <selection activeCell="C24" sqref="C24:C25"/>
      <selection pane="topRight" activeCell="C24" sqref="C24:C25"/>
      <selection pane="bottomLeft" activeCell="C24" sqref="C24:C25"/>
      <selection pane="bottomRight" activeCell="H4" sqref="H4:AS39"/>
    </sheetView>
  </sheetViews>
  <sheetFormatPr defaultColWidth="9.140625" defaultRowHeight="12.75" x14ac:dyDescent="0.2"/>
  <cols>
    <col min="1" max="1" width="25" style="4" customWidth="1"/>
    <col min="2" max="2" width="5.28515625" style="4" customWidth="1"/>
    <col min="3" max="3" width="7.5703125" style="4" customWidth="1"/>
    <col min="4" max="4" width="7.42578125" style="4" customWidth="1"/>
    <col min="5" max="5" width="12.42578125" style="4" customWidth="1"/>
    <col min="6" max="6" width="11.42578125" style="4" customWidth="1"/>
    <col min="7" max="7" width="9.140625" style="14"/>
    <col min="8" max="8" width="12.42578125" style="4" customWidth="1"/>
    <col min="9" max="10" width="9.28515625" style="4" customWidth="1"/>
    <col min="11" max="14" width="9.42578125" style="4" customWidth="1"/>
    <col min="15" max="21" width="9.28515625" style="4" customWidth="1"/>
    <col min="22" max="23" width="9.42578125" style="4" customWidth="1"/>
    <col min="24" max="39" width="9.28515625" style="4" customWidth="1"/>
    <col min="40" max="16384" width="9.140625" style="4"/>
  </cols>
  <sheetData>
    <row r="1" spans="1:45" x14ac:dyDescent="0.2">
      <c r="A1" s="18" t="s">
        <v>95</v>
      </c>
      <c r="B1" s="18">
        <v>11</v>
      </c>
      <c r="F1" s="3"/>
      <c r="G1" s="99" t="s">
        <v>81</v>
      </c>
      <c r="H1" s="3">
        <v>1</v>
      </c>
      <c r="I1" s="3">
        <f>H1+1</f>
        <v>2</v>
      </c>
      <c r="J1" s="3">
        <f t="shared" ref="J1:X1" si="0">I1+1</f>
        <v>3</v>
      </c>
      <c r="K1" s="3">
        <f t="shared" si="0"/>
        <v>4</v>
      </c>
      <c r="L1" s="3">
        <f t="shared" si="0"/>
        <v>5</v>
      </c>
      <c r="M1" s="3">
        <f t="shared" si="0"/>
        <v>6</v>
      </c>
      <c r="N1" s="3">
        <f t="shared" si="0"/>
        <v>7</v>
      </c>
      <c r="O1" s="3">
        <f t="shared" si="0"/>
        <v>8</v>
      </c>
      <c r="P1" s="3">
        <f t="shared" si="0"/>
        <v>9</v>
      </c>
      <c r="Q1" s="3">
        <v>21</v>
      </c>
      <c r="R1" s="3">
        <v>11</v>
      </c>
      <c r="S1" s="3">
        <v>22</v>
      </c>
      <c r="T1" s="3">
        <v>13</v>
      </c>
      <c r="U1" s="3">
        <f t="shared" si="0"/>
        <v>14</v>
      </c>
      <c r="V1" s="3">
        <f t="shared" si="0"/>
        <v>15</v>
      </c>
      <c r="W1" s="3">
        <f t="shared" si="0"/>
        <v>16</v>
      </c>
      <c r="X1" s="3">
        <f t="shared" si="0"/>
        <v>17</v>
      </c>
      <c r="Y1" s="3">
        <v>17</v>
      </c>
      <c r="Z1" s="3">
        <v>17</v>
      </c>
      <c r="AA1" s="3">
        <f>X1+1</f>
        <v>18</v>
      </c>
      <c r="AB1" s="3">
        <f>AA1</f>
        <v>18</v>
      </c>
      <c r="AC1" s="3">
        <f>AB1</f>
        <v>18</v>
      </c>
      <c r="AD1" s="3">
        <f>AC1</f>
        <v>18</v>
      </c>
      <c r="AE1" s="3">
        <f>AD1</f>
        <v>18</v>
      </c>
      <c r="AF1" s="3">
        <f>AA1+1</f>
        <v>19</v>
      </c>
      <c r="AG1" s="3">
        <f>AF1</f>
        <v>19</v>
      </c>
      <c r="AH1" s="3">
        <f>AG1</f>
        <v>19</v>
      </c>
      <c r="AI1" s="78">
        <f>AF1+1</f>
        <v>20</v>
      </c>
      <c r="AJ1" s="78">
        <f>AI1</f>
        <v>20</v>
      </c>
      <c r="AK1" s="78">
        <f>AJ1</f>
        <v>20</v>
      </c>
      <c r="AL1" s="78">
        <f>AK1</f>
        <v>20</v>
      </c>
      <c r="AM1" s="78">
        <f>AL1</f>
        <v>20</v>
      </c>
    </row>
    <row r="2" spans="1:45" ht="38.25" x14ac:dyDescent="0.2">
      <c r="A2" s="97" t="s">
        <v>99</v>
      </c>
      <c r="B2" s="98" t="s">
        <v>98</v>
      </c>
      <c r="C2" s="98" t="s">
        <v>96</v>
      </c>
      <c r="D2" s="98" t="s">
        <v>97</v>
      </c>
      <c r="F2" s="100" t="s">
        <v>43</v>
      </c>
      <c r="G2" s="99"/>
      <c r="H2" s="67" t="s">
        <v>16</v>
      </c>
      <c r="I2" s="67" t="s">
        <v>17</v>
      </c>
      <c r="J2" s="67" t="s">
        <v>18</v>
      </c>
      <c r="K2" s="67" t="s">
        <v>19</v>
      </c>
      <c r="L2" s="67" t="s">
        <v>20</v>
      </c>
      <c r="M2" s="67" t="s">
        <v>21</v>
      </c>
      <c r="N2" s="67" t="s">
        <v>22</v>
      </c>
      <c r="O2" s="67" t="s">
        <v>23</v>
      </c>
      <c r="P2" s="79" t="s">
        <v>163</v>
      </c>
      <c r="Q2" s="79" t="s">
        <v>121</v>
      </c>
      <c r="R2" s="79" t="s">
        <v>124</v>
      </c>
      <c r="S2" s="79" t="s">
        <v>162</v>
      </c>
      <c r="T2" s="67" t="s">
        <v>123</v>
      </c>
      <c r="U2" s="67" t="s">
        <v>125</v>
      </c>
      <c r="V2" s="67" t="s">
        <v>122</v>
      </c>
      <c r="W2" s="67" t="s">
        <v>126</v>
      </c>
      <c r="X2" s="79" t="s">
        <v>143</v>
      </c>
      <c r="Y2" s="79" t="s">
        <v>144</v>
      </c>
      <c r="Z2" s="79"/>
      <c r="AA2" s="79" t="s">
        <v>147</v>
      </c>
      <c r="AB2" s="79" t="s">
        <v>146</v>
      </c>
      <c r="AC2" s="79" t="s">
        <v>164</v>
      </c>
      <c r="AD2" s="79"/>
      <c r="AE2" s="79"/>
      <c r="AF2" s="79" t="s">
        <v>129</v>
      </c>
      <c r="AG2" s="79" t="s">
        <v>145</v>
      </c>
      <c r="AH2" s="79"/>
      <c r="AI2" s="79" t="s">
        <v>133</v>
      </c>
      <c r="AJ2" s="79" t="s">
        <v>148</v>
      </c>
      <c r="AK2" s="79" t="s">
        <v>149</v>
      </c>
      <c r="AL2" s="79"/>
      <c r="AM2" s="79"/>
      <c r="AN2" s="4" t="s">
        <v>107</v>
      </c>
      <c r="AO2" s="4" t="s">
        <v>108</v>
      </c>
      <c r="AP2" s="4" t="s">
        <v>109</v>
      </c>
      <c r="AQ2" s="4" t="s">
        <v>69</v>
      </c>
      <c r="AR2" s="4" t="s">
        <v>110</v>
      </c>
      <c r="AS2" s="4" t="s">
        <v>111</v>
      </c>
    </row>
    <row r="3" spans="1:45" x14ac:dyDescent="0.2">
      <c r="A3" s="97"/>
      <c r="B3" s="98"/>
      <c r="C3" s="98"/>
      <c r="D3" s="98"/>
      <c r="F3" s="100"/>
      <c r="G3" s="99"/>
      <c r="H3" s="3" t="s">
        <v>41</v>
      </c>
      <c r="I3" s="3" t="s">
        <v>41</v>
      </c>
      <c r="J3" s="3" t="s">
        <v>41</v>
      </c>
      <c r="K3" s="3" t="s">
        <v>41</v>
      </c>
      <c r="L3" s="3" t="s">
        <v>41</v>
      </c>
      <c r="M3" s="3" t="s">
        <v>41</v>
      </c>
      <c r="N3" s="3" t="s">
        <v>41</v>
      </c>
      <c r="O3" s="3" t="s">
        <v>41</v>
      </c>
      <c r="P3" s="3" t="s">
        <v>41</v>
      </c>
      <c r="Q3" s="3" t="s">
        <v>41</v>
      </c>
      <c r="R3" s="3" t="s">
        <v>41</v>
      </c>
      <c r="S3" s="3" t="s">
        <v>41</v>
      </c>
      <c r="T3" s="3" t="s">
        <v>42</v>
      </c>
      <c r="U3" s="3" t="s">
        <v>42</v>
      </c>
      <c r="V3" s="3" t="s">
        <v>42</v>
      </c>
      <c r="W3" s="3" t="s">
        <v>42</v>
      </c>
      <c r="X3" s="3" t="s">
        <v>58</v>
      </c>
      <c r="Y3" s="3" t="s">
        <v>58</v>
      </c>
      <c r="Z3" s="3" t="s">
        <v>58</v>
      </c>
      <c r="AA3" s="3" t="s">
        <v>58</v>
      </c>
      <c r="AB3" s="3" t="s">
        <v>58</v>
      </c>
      <c r="AC3" s="3" t="s">
        <v>58</v>
      </c>
      <c r="AD3" s="3" t="s">
        <v>58</v>
      </c>
      <c r="AE3" s="3" t="s">
        <v>58</v>
      </c>
      <c r="AF3" s="3" t="s">
        <v>58</v>
      </c>
      <c r="AG3" s="3" t="s">
        <v>58</v>
      </c>
      <c r="AH3" s="3" t="s">
        <v>58</v>
      </c>
      <c r="AI3" s="3" t="s">
        <v>58</v>
      </c>
      <c r="AJ3" s="3" t="s">
        <v>58</v>
      </c>
      <c r="AK3" s="3" t="s">
        <v>58</v>
      </c>
      <c r="AL3" s="3" t="s">
        <v>58</v>
      </c>
      <c r="AM3" s="3" t="s">
        <v>58</v>
      </c>
    </row>
    <row r="4" spans="1:45" x14ac:dyDescent="0.2">
      <c r="A4" s="39" t="s">
        <v>152</v>
      </c>
      <c r="B4" s="27"/>
      <c r="C4" s="96" t="str">
        <f>IF(G5&gt;$B$1,F4,"")</f>
        <v/>
      </c>
      <c r="D4" s="96" t="e">
        <f>RANK(C4,$C$4:$C$118)</f>
        <v>#VALUE!</v>
      </c>
      <c r="E4" s="9" t="s">
        <v>40</v>
      </c>
      <c r="F4" s="10">
        <f>H4+I4+J4+K4+L4+N4++M4+O4+P4+Q4+R4+S4+T4+U4+V4+W4+MAX(X4:Z4)+MAX(AA4:AE4)+MAX(AF4:AH4)+MAX(AI4:AM4)</f>
        <v>0</v>
      </c>
      <c r="G4" s="19">
        <f>G5</f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25">
        <v>0</v>
      </c>
      <c r="AO4" s="25">
        <v>0</v>
      </c>
      <c r="AP4" s="25">
        <v>0</v>
      </c>
      <c r="AQ4" s="25">
        <v>0</v>
      </c>
      <c r="AR4" s="25">
        <v>0</v>
      </c>
      <c r="AS4" s="25">
        <v>0</v>
      </c>
    </row>
    <row r="5" spans="1:45" x14ac:dyDescent="0.2">
      <c r="A5" s="39"/>
      <c r="B5" s="27"/>
      <c r="C5" s="96"/>
      <c r="D5" s="96"/>
      <c r="E5" s="11" t="s">
        <v>39</v>
      </c>
      <c r="F5" s="11"/>
      <c r="G5" s="86">
        <f>COUNTIF(H4:W4,"&gt;0")+IF(COUNTIF(X4:Z4,"&gt;0")&gt;0,1,0)+IF(COUNTIF(AF4:AH4,"&gt;0")&gt;0,1,0)+IF(COUNTIF(AI4:AM4,"&gt;0")&gt;0,1,0)+IF(COUNTIF(AA4:AE4,"&gt;0")&gt;0,1,0)</f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</row>
    <row r="6" spans="1:45" x14ac:dyDescent="0.2">
      <c r="A6" s="39" t="s">
        <v>298</v>
      </c>
      <c r="B6" s="27"/>
      <c r="C6" s="96" t="str">
        <f>IF(G7&gt;$B$1,F6,"")</f>
        <v/>
      </c>
      <c r="D6" s="96" t="e">
        <f>RANK(C6,$C$4:$C$118)</f>
        <v>#VALUE!</v>
      </c>
      <c r="E6" s="9" t="s">
        <v>40</v>
      </c>
      <c r="F6" s="10">
        <f>H6+I6+J6+K6+L6+N6++M6+O6+P6+Q6+R6+S6+T6+U6+V6+W6+MAX(X6:Z6)+MAX(AA6:AE6)+MAX(AF6:AH6)+MAX(AI6:AM6)</f>
        <v>1932.4673152562214</v>
      </c>
      <c r="G6" s="19">
        <f>G7</f>
        <v>7</v>
      </c>
      <c r="H6" s="7">
        <v>0</v>
      </c>
      <c r="I6" s="7">
        <v>0</v>
      </c>
      <c r="J6" s="7">
        <v>0</v>
      </c>
      <c r="K6" s="7">
        <v>181.62349604124586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308.47629346684596</v>
      </c>
      <c r="U6" s="7">
        <v>0</v>
      </c>
      <c r="V6" s="7">
        <v>320.6423874758259</v>
      </c>
      <c r="W6" s="7">
        <v>0</v>
      </c>
      <c r="X6" s="7">
        <v>426.95784941591137</v>
      </c>
      <c r="Y6" s="7">
        <v>0</v>
      </c>
      <c r="Z6" s="7">
        <v>0</v>
      </c>
      <c r="AA6" s="7">
        <v>265.8583037406064</v>
      </c>
      <c r="AB6" s="7">
        <v>0</v>
      </c>
      <c r="AC6" s="7">
        <v>0</v>
      </c>
      <c r="AD6" s="7">
        <v>0</v>
      </c>
      <c r="AE6" s="7">
        <v>0</v>
      </c>
      <c r="AF6" s="7">
        <v>216.83606754566443</v>
      </c>
      <c r="AG6" s="7">
        <v>0</v>
      </c>
      <c r="AH6" s="7">
        <v>0</v>
      </c>
      <c r="AI6" s="7">
        <v>212.07291757012155</v>
      </c>
      <c r="AJ6" s="7">
        <v>0</v>
      </c>
      <c r="AK6" s="7">
        <v>0</v>
      </c>
      <c r="AL6" s="7">
        <v>0</v>
      </c>
      <c r="AM6" s="7">
        <v>0</v>
      </c>
      <c r="AN6" s="25">
        <v>0</v>
      </c>
      <c r="AO6" s="25">
        <v>181.62349604124586</v>
      </c>
      <c r="AP6" s="25">
        <v>0</v>
      </c>
      <c r="AQ6" s="25">
        <v>0</v>
      </c>
      <c r="AR6" s="25">
        <v>629.11868094267186</v>
      </c>
      <c r="AS6" s="25">
        <v>1121.7251382723036</v>
      </c>
    </row>
    <row r="7" spans="1:45" x14ac:dyDescent="0.2">
      <c r="A7" s="39"/>
      <c r="B7" s="27"/>
      <c r="C7" s="96"/>
      <c r="D7" s="96"/>
      <c r="E7" s="11" t="s">
        <v>39</v>
      </c>
      <c r="F7" s="11"/>
      <c r="G7" s="86">
        <f>COUNTIF(H6:W6,"&gt;0")+IF(COUNTIF(X6:Z6,"&gt;0")&gt;0,1,0)+IF(COUNTIF(AF6:AH6,"&gt;0")&gt;0,1,0)+IF(COUNTIF(AI6:AM6,"&gt;0")&gt;0,1,0)+IF(COUNTIF(AA6:AE6,"&gt;0")&gt;0,1,0)</f>
        <v>7</v>
      </c>
      <c r="H7" s="8">
        <v>0</v>
      </c>
      <c r="I7" s="8">
        <v>0</v>
      </c>
      <c r="J7" s="8">
        <v>0</v>
      </c>
      <c r="K7" s="8">
        <v>204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381</v>
      </c>
      <c r="U7" s="8">
        <v>0</v>
      </c>
      <c r="V7" s="8">
        <v>114.99999999999999</v>
      </c>
      <c r="W7" s="8">
        <v>0</v>
      </c>
      <c r="X7" s="8">
        <v>8.1199999999999992</v>
      </c>
      <c r="Y7" s="8">
        <v>0</v>
      </c>
      <c r="Z7" s="8">
        <v>0</v>
      </c>
      <c r="AA7" s="8">
        <v>17.649999999999999</v>
      </c>
      <c r="AB7" s="8">
        <v>0</v>
      </c>
      <c r="AC7" s="8">
        <v>0</v>
      </c>
      <c r="AD7" s="8">
        <v>0</v>
      </c>
      <c r="AE7" s="8">
        <v>0</v>
      </c>
      <c r="AF7" s="8">
        <v>16.55</v>
      </c>
      <c r="AG7" s="8">
        <v>0</v>
      </c>
      <c r="AH7" s="8">
        <v>0</v>
      </c>
      <c r="AI7" s="8">
        <v>14.89</v>
      </c>
      <c r="AJ7" s="8">
        <v>0</v>
      </c>
      <c r="AK7" s="8">
        <v>0</v>
      </c>
      <c r="AL7" s="8">
        <v>0</v>
      </c>
      <c r="AM7" s="8">
        <v>0</v>
      </c>
    </row>
    <row r="8" spans="1:45" x14ac:dyDescent="0.2">
      <c r="A8" s="39" t="s">
        <v>153</v>
      </c>
      <c r="B8" s="27"/>
      <c r="C8" s="96" t="str">
        <f>IF(G9&gt;$B$1,F8,"")</f>
        <v/>
      </c>
      <c r="D8" s="96" t="e">
        <f>RANK(C8,$C$4:$C$118)</f>
        <v>#VALUE!</v>
      </c>
      <c r="E8" s="9" t="s">
        <v>40</v>
      </c>
      <c r="F8" s="10">
        <f>H8+I8+J8+K8+L8+N8++M8+O8+P8+Q8+R8+S8+T8+U8+V8+W8+MAX(X8:Z8)+MAX(AA8:AE8)+MAX(AF8:AH8)+MAX(AI8:AM8)</f>
        <v>4107.8847524003058</v>
      </c>
      <c r="G8" s="19">
        <f>G9</f>
        <v>6</v>
      </c>
      <c r="H8" s="7">
        <v>560.69195997369161</v>
      </c>
      <c r="I8" s="7">
        <v>544.18564006253405</v>
      </c>
      <c r="J8" s="7">
        <v>559.72408639275886</v>
      </c>
      <c r="K8" s="7">
        <v>711.33848868032806</v>
      </c>
      <c r="L8" s="7">
        <v>880.50059525163931</v>
      </c>
      <c r="M8" s="7">
        <v>851.44398203935395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25">
        <v>1664.6016864289845</v>
      </c>
      <c r="AO8" s="25">
        <v>2443.2830659713213</v>
      </c>
      <c r="AP8" s="25">
        <v>0</v>
      </c>
      <c r="AQ8" s="25">
        <v>0</v>
      </c>
      <c r="AR8" s="25">
        <v>0</v>
      </c>
      <c r="AS8" s="25">
        <v>0</v>
      </c>
    </row>
    <row r="9" spans="1:45" x14ac:dyDescent="0.2">
      <c r="A9" s="39"/>
      <c r="B9" s="27"/>
      <c r="C9" s="96"/>
      <c r="D9" s="96"/>
      <c r="E9" s="11" t="s">
        <v>39</v>
      </c>
      <c r="F9" s="11"/>
      <c r="G9" s="86">
        <f>COUNTIF(H8:W8,"&gt;0")+IF(COUNTIF(X8:Z8,"&gt;0")&gt;0,1,0)+IF(COUNTIF(AF8:AH8,"&gt;0")&gt;0,1,0)+IF(COUNTIF(AI8:AM8,"&gt;0")&gt;0,1,0)+IF(COUNTIF(AA8:AE8,"&gt;0")&gt;0,1,0)</f>
        <v>6</v>
      </c>
      <c r="H9" s="8">
        <v>16.3</v>
      </c>
      <c r="I9" s="8">
        <v>33.799999999999997</v>
      </c>
      <c r="J9" s="8">
        <v>74.400000000000006</v>
      </c>
      <c r="K9" s="8">
        <v>170.6</v>
      </c>
      <c r="L9" s="8">
        <v>339.87</v>
      </c>
      <c r="M9" s="8">
        <v>733.1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</row>
    <row r="10" spans="1:45" x14ac:dyDescent="0.2">
      <c r="A10" s="39" t="s">
        <v>219</v>
      </c>
      <c r="B10" s="27"/>
      <c r="C10" s="96" t="str">
        <f>IF(G11&gt;$B$1,F10,"")</f>
        <v/>
      </c>
      <c r="D10" s="96" t="e">
        <f>RANK(C10,$C$4:$C$118)</f>
        <v>#VALUE!</v>
      </c>
      <c r="E10" s="9" t="s">
        <v>40</v>
      </c>
      <c r="F10" s="10">
        <f>H10+I10+J10+K10+L10+N10++M10+O10+P10+Q10+R10+S10+T10+U10+V10+W10+MAX(X10:Z10)+MAX(AA10:AE10)+MAX(AF10:AH10)+MAX(AI10:AM10)</f>
        <v>2109.4689585091537</v>
      </c>
      <c r="G10" s="19">
        <f>G11</f>
        <v>3</v>
      </c>
      <c r="H10" s="7">
        <v>0</v>
      </c>
      <c r="I10" s="7">
        <v>0</v>
      </c>
      <c r="J10" s="7">
        <v>565.12423079383939</v>
      </c>
      <c r="K10" s="7">
        <v>0</v>
      </c>
      <c r="L10" s="7">
        <v>805.28354014538047</v>
      </c>
      <c r="M10" s="7">
        <v>739.06118756993374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25">
        <v>565.12423079383939</v>
      </c>
      <c r="AO10" s="25">
        <v>1544.3447277153141</v>
      </c>
      <c r="AP10" s="25">
        <v>0</v>
      </c>
      <c r="AQ10" s="25">
        <v>0</v>
      </c>
      <c r="AR10" s="25">
        <v>0</v>
      </c>
      <c r="AS10" s="25">
        <v>0</v>
      </c>
    </row>
    <row r="11" spans="1:45" x14ac:dyDescent="0.2">
      <c r="A11" s="39"/>
      <c r="B11" s="27"/>
      <c r="C11" s="96"/>
      <c r="D11" s="96"/>
      <c r="E11" s="11" t="s">
        <v>39</v>
      </c>
      <c r="F11" s="11"/>
      <c r="G11" s="86">
        <f>COUNTIF(H10:W10,"&gt;0")+IF(COUNTIF(X10:Z10,"&gt;0")&gt;0,1,0)+IF(COUNTIF(AF10:AH10,"&gt;0")&gt;0,1,0)+IF(COUNTIF(AI10:AM10,"&gt;0")&gt;0,1,0)+IF(COUNTIF(AA10:AE10,"&gt;0")&gt;0,1,0)</f>
        <v>3</v>
      </c>
      <c r="H11" s="8">
        <v>0</v>
      </c>
      <c r="I11" s="8">
        <v>0</v>
      </c>
      <c r="J11" s="8">
        <v>68.400000000000006</v>
      </c>
      <c r="K11" s="8">
        <v>0</v>
      </c>
      <c r="L11" s="8">
        <v>323.3</v>
      </c>
      <c r="M11" s="8">
        <v>711.2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</row>
    <row r="12" spans="1:45" x14ac:dyDescent="0.2">
      <c r="A12" s="39" t="s">
        <v>154</v>
      </c>
      <c r="B12" s="27"/>
      <c r="C12" s="96">
        <f>IF(G13&gt;$B$1,F12,"")</f>
        <v>7372.5850432174102</v>
      </c>
      <c r="D12" s="96">
        <f>RANK(C12,$C$4:$C$118)</f>
        <v>1</v>
      </c>
      <c r="E12" s="9" t="s">
        <v>40</v>
      </c>
      <c r="F12" s="10">
        <f>H12+I12+J12+K12+L12+N12++M12+O12+P12+Q12+R12+S12+T12+U12+V12+W12+MAX(X12:Z12)+MAX(AA12:AE12)+MAX(AF12:AH12)+MAX(AI12:AM12)</f>
        <v>7372.5850432174102</v>
      </c>
      <c r="G12" s="19">
        <f>G13</f>
        <v>18</v>
      </c>
      <c r="H12" s="7">
        <v>540.00558938508948</v>
      </c>
      <c r="I12" s="7">
        <v>464.26002885351011</v>
      </c>
      <c r="J12" s="7">
        <v>274.69424635050996</v>
      </c>
      <c r="K12" s="7">
        <v>520.32812267026929</v>
      </c>
      <c r="L12" s="7">
        <v>566.91768198753459</v>
      </c>
      <c r="M12" s="7">
        <v>603.64480020758594</v>
      </c>
      <c r="N12" s="7">
        <v>478.89115976424387</v>
      </c>
      <c r="O12" s="7">
        <v>0</v>
      </c>
      <c r="P12" s="7">
        <v>1</v>
      </c>
      <c r="Q12" s="7">
        <v>710.92591446183405</v>
      </c>
      <c r="R12" s="7">
        <v>121.15781426947881</v>
      </c>
      <c r="S12" s="7">
        <v>737.33673080099459</v>
      </c>
      <c r="T12" s="7">
        <v>233.0134365299019</v>
      </c>
      <c r="U12" s="7">
        <v>368.51699160993928</v>
      </c>
      <c r="V12" s="7">
        <v>489.3356736896389</v>
      </c>
      <c r="W12" s="7">
        <v>0</v>
      </c>
      <c r="X12" s="7">
        <v>336.29988216088293</v>
      </c>
      <c r="Y12" s="7">
        <v>364.24886318608372</v>
      </c>
      <c r="Z12" s="7">
        <v>0</v>
      </c>
      <c r="AA12" s="7">
        <v>326.07022085233996</v>
      </c>
      <c r="AB12" s="7">
        <v>411.73368792553947</v>
      </c>
      <c r="AC12" s="7">
        <v>0</v>
      </c>
      <c r="AD12" s="7">
        <v>0</v>
      </c>
      <c r="AE12" s="7">
        <v>0</v>
      </c>
      <c r="AF12" s="7">
        <v>303.6649075465765</v>
      </c>
      <c r="AG12" s="7">
        <v>0</v>
      </c>
      <c r="AH12" s="7">
        <v>0</v>
      </c>
      <c r="AI12" s="7">
        <v>182.90939397867871</v>
      </c>
      <c r="AJ12" s="7">
        <v>0</v>
      </c>
      <c r="AK12" s="7">
        <v>0</v>
      </c>
      <c r="AL12" s="7">
        <v>0</v>
      </c>
      <c r="AM12" s="7">
        <v>0</v>
      </c>
      <c r="AN12" s="25">
        <v>1278.9598645891097</v>
      </c>
      <c r="AO12" s="25">
        <v>1690.8906048653898</v>
      </c>
      <c r="AP12" s="25">
        <v>478.89115976424387</v>
      </c>
      <c r="AQ12" s="25">
        <v>1570.4204595323074</v>
      </c>
      <c r="AR12" s="25">
        <v>1090.8661018294802</v>
      </c>
      <c r="AS12" s="25">
        <v>1924.9269556501015</v>
      </c>
    </row>
    <row r="13" spans="1:45" x14ac:dyDescent="0.2">
      <c r="A13" s="39"/>
      <c r="B13" s="27"/>
      <c r="C13" s="96"/>
      <c r="D13" s="96"/>
      <c r="E13" s="11" t="s">
        <v>39</v>
      </c>
      <c r="F13" s="11"/>
      <c r="G13" s="86">
        <f>COUNTIF(H12:W12,"&gt;0")+IF(COUNTIF(X12:Z12,"&gt;0")&gt;0,1,0)+IF(COUNTIF(AF12:AH12,"&gt;0")&gt;0,1,0)+IF(COUNTIF(AI12:AM12,"&gt;0")&gt;0,1,0)+IF(COUNTIF(AA12:AE12,"&gt;0")&gt;0,1,0)</f>
        <v>18</v>
      </c>
      <c r="H13" s="8">
        <v>17.8</v>
      </c>
      <c r="I13" s="8">
        <v>38.299999999999997</v>
      </c>
      <c r="J13" s="8">
        <v>93.5</v>
      </c>
      <c r="K13" s="8">
        <v>209.9</v>
      </c>
      <c r="L13" s="8">
        <v>441.8</v>
      </c>
      <c r="M13" s="8">
        <v>920.6</v>
      </c>
      <c r="N13" s="8">
        <v>1649.85</v>
      </c>
      <c r="O13" s="8">
        <v>0</v>
      </c>
      <c r="P13" s="8">
        <v>40.299999999999997</v>
      </c>
      <c r="Q13" s="8">
        <v>670.3</v>
      </c>
      <c r="R13" s="8">
        <v>118.5</v>
      </c>
      <c r="S13" s="8">
        <v>487.6</v>
      </c>
      <c r="T13" s="8">
        <v>254</v>
      </c>
      <c r="U13" s="8">
        <v>637</v>
      </c>
      <c r="V13" s="8">
        <v>100</v>
      </c>
      <c r="W13" s="8">
        <v>0</v>
      </c>
      <c r="X13" s="8">
        <v>4.67</v>
      </c>
      <c r="Y13" s="8">
        <v>4.96</v>
      </c>
      <c r="Z13" s="8">
        <v>0</v>
      </c>
      <c r="AA13" s="8">
        <v>14.44</v>
      </c>
      <c r="AB13" s="8">
        <v>17.059999999999999</v>
      </c>
      <c r="AC13" s="8">
        <v>0</v>
      </c>
      <c r="AD13" s="8">
        <v>0</v>
      </c>
      <c r="AE13" s="8">
        <v>0</v>
      </c>
      <c r="AF13" s="8">
        <v>12.39</v>
      </c>
      <c r="AG13" s="8">
        <v>0</v>
      </c>
      <c r="AH13" s="8">
        <v>0</v>
      </c>
      <c r="AI13" s="8">
        <v>9.23</v>
      </c>
      <c r="AJ13" s="8">
        <v>0</v>
      </c>
      <c r="AK13" s="8">
        <v>0</v>
      </c>
      <c r="AL13" s="8">
        <v>0</v>
      </c>
      <c r="AM13" s="8">
        <v>0</v>
      </c>
    </row>
    <row r="14" spans="1:45" x14ac:dyDescent="0.2">
      <c r="A14" s="39" t="s">
        <v>155</v>
      </c>
      <c r="B14" s="27"/>
      <c r="C14" s="96" t="str">
        <f>IF(G15&gt;$B$1,F14,"")</f>
        <v/>
      </c>
      <c r="D14" s="96" t="e">
        <f>RANK(C14,$C$4:$C$118)</f>
        <v>#VALUE!</v>
      </c>
      <c r="E14" s="9" t="s">
        <v>40</v>
      </c>
      <c r="F14" s="10">
        <f>H14+I14+J14+K14+L14+N14++M14+O14+P14+Q14+R14+S14+T14+U14+V14+W14+MAX(X14:Z14)+MAX(AA14:AE14)+MAX(AF14:AH14)+MAX(AI14:AM14)</f>
        <v>3378.9210185895972</v>
      </c>
      <c r="G14" s="19">
        <f>G15</f>
        <v>7</v>
      </c>
      <c r="H14" s="7">
        <v>596.92698917748351</v>
      </c>
      <c r="I14" s="7">
        <v>478.76813716266736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459.30068328159473</v>
      </c>
      <c r="U14" s="7">
        <v>0</v>
      </c>
      <c r="V14" s="7">
        <v>671.82966725087635</v>
      </c>
      <c r="W14" s="7">
        <v>0</v>
      </c>
      <c r="X14" s="7">
        <v>401.01231836659088</v>
      </c>
      <c r="Y14" s="7">
        <v>496.96114062956354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392.42148326714471</v>
      </c>
      <c r="AG14" s="7">
        <v>0</v>
      </c>
      <c r="AH14" s="7">
        <v>0</v>
      </c>
      <c r="AI14" s="7">
        <v>257.10870633742041</v>
      </c>
      <c r="AJ14" s="7">
        <v>282.71291782026725</v>
      </c>
      <c r="AK14" s="7">
        <v>0</v>
      </c>
      <c r="AL14" s="7">
        <v>0</v>
      </c>
      <c r="AM14" s="7">
        <v>0</v>
      </c>
      <c r="AN14" s="25">
        <v>1075.6951263401509</v>
      </c>
      <c r="AO14" s="25">
        <v>0</v>
      </c>
      <c r="AP14" s="25">
        <v>0</v>
      </c>
      <c r="AQ14" s="25">
        <v>0</v>
      </c>
      <c r="AR14" s="25">
        <v>1131.1303505324711</v>
      </c>
      <c r="AS14" s="25">
        <v>1830.2165664209867</v>
      </c>
    </row>
    <row r="15" spans="1:45" x14ac:dyDescent="0.2">
      <c r="A15" s="39"/>
      <c r="B15" s="27"/>
      <c r="C15" s="96"/>
      <c r="D15" s="96"/>
      <c r="E15" s="11" t="s">
        <v>39</v>
      </c>
      <c r="F15" s="11"/>
      <c r="G15" s="86">
        <f>COUNTIF(H14:W14,"&gt;0")+IF(COUNTIF(X14:Z14,"&gt;0")&gt;0,1,0)+IF(COUNTIF(AF14:AH14,"&gt;0")&gt;0,1,0)+IF(COUNTIF(AI14:AM14,"&gt;0")&gt;0,1,0)+IF(COUNTIF(AA14:AE14,"&gt;0")&gt;0,1,0)</f>
        <v>7</v>
      </c>
      <c r="H15" s="8">
        <v>18.13</v>
      </c>
      <c r="I15" s="8">
        <v>39.85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297</v>
      </c>
      <c r="U15" s="8">
        <v>0</v>
      </c>
      <c r="V15" s="8">
        <v>105</v>
      </c>
      <c r="W15" s="8">
        <v>0</v>
      </c>
      <c r="X15" s="8">
        <v>4.83</v>
      </c>
      <c r="Y15" s="8">
        <v>5.72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13.44</v>
      </c>
      <c r="AG15" s="8">
        <v>0</v>
      </c>
      <c r="AH15" s="8">
        <v>0</v>
      </c>
      <c r="AI15" s="8">
        <v>10.57</v>
      </c>
      <c r="AJ15" s="8">
        <v>11.37</v>
      </c>
      <c r="AK15" s="8">
        <v>0</v>
      </c>
      <c r="AL15" s="8">
        <v>0</v>
      </c>
      <c r="AM15" s="8">
        <v>0</v>
      </c>
    </row>
    <row r="16" spans="1:45" x14ac:dyDescent="0.2">
      <c r="A16" s="39" t="s">
        <v>156</v>
      </c>
      <c r="B16" s="27"/>
      <c r="C16" s="96" t="str">
        <f>IF(G17&gt;$B$1,F16,"")</f>
        <v/>
      </c>
      <c r="D16" s="96" t="e">
        <f>RANK(C16,$C$4:$C$118)</f>
        <v>#VALUE!</v>
      </c>
      <c r="E16" s="9" t="s">
        <v>40</v>
      </c>
      <c r="F16" s="10">
        <f>H16+I16+J16+K16+L16+N16++M16+O16+P16+Q16+R16+S16+T16+U16+V16+W16+MAX(X16:Z16)+MAX(AA16:AE16)+MAX(AF16:AH16)+MAX(AI16:AM16)</f>
        <v>2809.4860575460689</v>
      </c>
      <c r="G16" s="19">
        <f>G17</f>
        <v>5</v>
      </c>
      <c r="H16" s="7">
        <v>0</v>
      </c>
      <c r="I16" s="7">
        <v>623.46541669674389</v>
      </c>
      <c r="J16" s="7">
        <v>614.33513254118918</v>
      </c>
      <c r="K16" s="7">
        <v>782.38012697029137</v>
      </c>
      <c r="L16" s="7">
        <v>776.69691748307707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12.608463854767782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25">
        <v>1237.800549237933</v>
      </c>
      <c r="AO16" s="25">
        <v>1559.0770444533684</v>
      </c>
      <c r="AP16" s="25">
        <v>0</v>
      </c>
      <c r="AQ16" s="25">
        <v>0</v>
      </c>
      <c r="AR16" s="25">
        <v>0</v>
      </c>
      <c r="AS16" s="25">
        <v>12.608463854767782</v>
      </c>
    </row>
    <row r="17" spans="1:45" x14ac:dyDescent="0.2">
      <c r="A17" s="39"/>
      <c r="B17" s="27"/>
      <c r="C17" s="96"/>
      <c r="D17" s="96"/>
      <c r="E17" s="11" t="s">
        <v>39</v>
      </c>
      <c r="F17" s="11"/>
      <c r="G17" s="86">
        <f>COUNTIF(H16:W16,"&gt;0")+IF(COUNTIF(X16:Z16,"&gt;0")&gt;0,1,0)+IF(COUNTIF(AF16:AH16,"&gt;0")&gt;0,1,0)+IF(COUNTIF(AI16:AM16,"&gt;0")&gt;0,1,0)+IF(COUNTIF(AA16:AE16,"&gt;0")&gt;0,1,0)</f>
        <v>5</v>
      </c>
      <c r="H17" s="8">
        <v>0</v>
      </c>
      <c r="I17" s="8">
        <v>28.1</v>
      </c>
      <c r="J17" s="8">
        <v>62.2</v>
      </c>
      <c r="K17" s="8">
        <v>143.1</v>
      </c>
      <c r="L17" s="8">
        <v>307.7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6.73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</row>
    <row r="18" spans="1:45" x14ac:dyDescent="0.2">
      <c r="A18" s="39" t="s">
        <v>157</v>
      </c>
      <c r="B18" s="27"/>
      <c r="C18" s="96" t="str">
        <f>IF(G19&gt;$B$1,F18,"")</f>
        <v/>
      </c>
      <c r="D18" s="96" t="e">
        <f>RANK(C18,$C$4:$C$118)</f>
        <v>#VALUE!</v>
      </c>
      <c r="E18" s="9" t="s">
        <v>40</v>
      </c>
      <c r="F18" s="10">
        <f>H18+I18+J18+K18+L18+N18++M18+O18+P18+Q18+R18+S18+T18+U18+V18+W18+MAX(X18:Z18)+MAX(AA18:AE18)+MAX(AF18:AH18)+MAX(AI18:AM18)</f>
        <v>2254.9270901462792</v>
      </c>
      <c r="G18" s="19">
        <f>G19</f>
        <v>9</v>
      </c>
      <c r="H18" s="7">
        <v>226.39319319604274</v>
      </c>
      <c r="I18" s="7">
        <v>66.964651485779498</v>
      </c>
      <c r="J18" s="7">
        <v>0</v>
      </c>
      <c r="K18" s="7">
        <v>141.52911695891152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36.200054281231083</v>
      </c>
      <c r="V18" s="7">
        <v>304.74133313946078</v>
      </c>
      <c r="W18" s="7">
        <v>0</v>
      </c>
      <c r="X18" s="7">
        <v>421.59986151268828</v>
      </c>
      <c r="Y18" s="7">
        <v>0</v>
      </c>
      <c r="Z18" s="7">
        <v>0</v>
      </c>
      <c r="AA18" s="7">
        <v>500.89810701941894</v>
      </c>
      <c r="AB18" s="7">
        <v>0</v>
      </c>
      <c r="AC18" s="7">
        <v>0</v>
      </c>
      <c r="AD18" s="7">
        <v>0</v>
      </c>
      <c r="AE18" s="7">
        <v>0</v>
      </c>
      <c r="AF18" s="7">
        <v>265.27668025120789</v>
      </c>
      <c r="AG18" s="7">
        <v>0</v>
      </c>
      <c r="AH18" s="7">
        <v>0</v>
      </c>
      <c r="AI18" s="7">
        <v>291.32409230153888</v>
      </c>
      <c r="AJ18" s="7">
        <v>0</v>
      </c>
      <c r="AK18" s="7">
        <v>0</v>
      </c>
      <c r="AL18" s="7">
        <v>0</v>
      </c>
      <c r="AM18" s="7">
        <v>0</v>
      </c>
      <c r="AN18" s="25">
        <v>293.35784468182226</v>
      </c>
      <c r="AO18" s="25">
        <v>141.52911695891152</v>
      </c>
      <c r="AP18" s="25">
        <v>0</v>
      </c>
      <c r="AQ18" s="25">
        <v>0</v>
      </c>
      <c r="AR18" s="25">
        <v>340.94138742069185</v>
      </c>
      <c r="AS18" s="25">
        <v>1479.0987410848541</v>
      </c>
    </row>
    <row r="19" spans="1:45" x14ac:dyDescent="0.2">
      <c r="A19" s="39"/>
      <c r="B19" s="27"/>
      <c r="C19" s="96"/>
      <c r="D19" s="96"/>
      <c r="E19" s="11" t="s">
        <v>39</v>
      </c>
      <c r="F19" s="11"/>
      <c r="G19" s="86">
        <f>COUNTIF(H18:W18,"&gt;0")+IF(COUNTIF(X18:Z18,"&gt;0")&gt;0,1,0)+IF(COUNTIF(AF18:AH18,"&gt;0")&gt;0,1,0)+IF(COUNTIF(AI18:AM18,"&gt;0")&gt;0,1,0)+IF(COUNTIF(AA18:AE18,"&gt;0")&gt;0,1,0)</f>
        <v>9</v>
      </c>
      <c r="H19" s="8">
        <v>17.899999999999999</v>
      </c>
      <c r="I19" s="8">
        <v>41</v>
      </c>
      <c r="J19" s="8">
        <v>0</v>
      </c>
      <c r="K19" s="8">
        <v>219.5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605</v>
      </c>
      <c r="V19" s="8">
        <v>108</v>
      </c>
      <c r="W19" s="8">
        <v>0</v>
      </c>
      <c r="X19" s="8">
        <v>7.51</v>
      </c>
      <c r="Y19" s="8">
        <v>0</v>
      </c>
      <c r="Z19" s="8">
        <v>0</v>
      </c>
      <c r="AA19" s="8">
        <v>25.79</v>
      </c>
      <c r="AB19" s="8">
        <v>0</v>
      </c>
      <c r="AC19" s="8">
        <v>0</v>
      </c>
      <c r="AD19" s="8">
        <v>0</v>
      </c>
      <c r="AE19" s="8">
        <v>0</v>
      </c>
      <c r="AF19" s="8">
        <v>18.190000000000001</v>
      </c>
      <c r="AG19" s="8">
        <v>0</v>
      </c>
      <c r="AH19" s="8">
        <v>0</v>
      </c>
      <c r="AI19" s="8">
        <v>17.52</v>
      </c>
      <c r="AJ19" s="8">
        <v>0</v>
      </c>
      <c r="AK19" s="8">
        <v>0</v>
      </c>
      <c r="AL19" s="8">
        <v>0</v>
      </c>
      <c r="AM19" s="8">
        <v>0</v>
      </c>
    </row>
    <row r="20" spans="1:45" x14ac:dyDescent="0.2">
      <c r="A20" s="39" t="s">
        <v>158</v>
      </c>
      <c r="B20" s="27"/>
      <c r="C20" s="96" t="str">
        <f>IF(G21&gt;$B$1,F20,"")</f>
        <v/>
      </c>
      <c r="D20" s="96" t="e">
        <f>RANK(C20,$C$4:$C$118)</f>
        <v>#VALUE!</v>
      </c>
      <c r="E20" s="9" t="s">
        <v>40</v>
      </c>
      <c r="F20" s="10">
        <f>H20+I20+J20+K20+L20+N20++M20+O20+P20+Q20+R20+S20+T20+U20+V20+W20+MAX(X20:Z20)+MAX(AA20:AE20)+MAX(AF20:AH20)+MAX(AI20:AM20)</f>
        <v>3226.5856509106775</v>
      </c>
      <c r="G20" s="19">
        <f>G21</f>
        <v>4</v>
      </c>
      <c r="H20" s="7">
        <v>0</v>
      </c>
      <c r="I20" s="7">
        <v>0</v>
      </c>
      <c r="J20" s="7">
        <v>0</v>
      </c>
      <c r="K20" s="7">
        <v>0</v>
      </c>
      <c r="L20" s="7">
        <v>800.99842130829654</v>
      </c>
      <c r="M20" s="7">
        <v>869.22871767842412</v>
      </c>
      <c r="N20" s="7">
        <v>0</v>
      </c>
      <c r="O20" s="7">
        <v>0</v>
      </c>
      <c r="P20" s="7">
        <v>0</v>
      </c>
      <c r="Q20" s="7">
        <v>809.60366659596832</v>
      </c>
      <c r="R20" s="7">
        <v>0</v>
      </c>
      <c r="S20" s="7">
        <v>746.75484532798873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25">
        <v>0</v>
      </c>
      <c r="AO20" s="25">
        <v>1670.2271389867205</v>
      </c>
      <c r="AP20" s="25">
        <v>0</v>
      </c>
      <c r="AQ20" s="25">
        <v>1556.3585119239569</v>
      </c>
      <c r="AR20" s="25">
        <v>0</v>
      </c>
      <c r="AS20" s="25">
        <v>0</v>
      </c>
    </row>
    <row r="21" spans="1:45" x14ac:dyDescent="0.2">
      <c r="A21" s="39"/>
      <c r="B21" s="27"/>
      <c r="C21" s="96"/>
      <c r="D21" s="96"/>
      <c r="E21" s="11" t="s">
        <v>39</v>
      </c>
      <c r="F21" s="11"/>
      <c r="G21" s="86">
        <f>COUNTIF(H20:W20,"&gt;0")+IF(COUNTIF(X20:Z20,"&gt;0")&gt;0,1,0)+IF(COUNTIF(AF20:AH20,"&gt;0")&gt;0,1,0)+IF(COUNTIF(AI20:AM20,"&gt;0")&gt;0,1,0)+IF(COUNTIF(AA20:AE20,"&gt;0")&gt;0,1,0)</f>
        <v>4</v>
      </c>
      <c r="H21" s="8">
        <v>0</v>
      </c>
      <c r="I21" s="8">
        <v>0</v>
      </c>
      <c r="J21" s="8">
        <v>0</v>
      </c>
      <c r="K21" s="8">
        <v>0</v>
      </c>
      <c r="L21" s="8">
        <v>324</v>
      </c>
      <c r="M21" s="8">
        <v>665.9</v>
      </c>
      <c r="N21" s="8">
        <v>0</v>
      </c>
      <c r="O21" s="8">
        <v>0</v>
      </c>
      <c r="P21" s="8">
        <v>0</v>
      </c>
      <c r="Q21" s="8">
        <v>498.3</v>
      </c>
      <c r="R21" s="8">
        <v>0</v>
      </c>
      <c r="S21" s="8">
        <v>382.2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</row>
    <row r="22" spans="1:45" x14ac:dyDescent="0.2">
      <c r="A22" s="39" t="s">
        <v>156</v>
      </c>
      <c r="B22" s="27"/>
      <c r="C22" s="96" t="str">
        <f>IF(G23&gt;$B$1,F22,"")</f>
        <v/>
      </c>
      <c r="D22" s="96" t="e">
        <f>RANK(C22,$C$4:$C$118)</f>
        <v>#VALUE!</v>
      </c>
      <c r="E22" s="9" t="s">
        <v>40</v>
      </c>
      <c r="F22" s="10">
        <f>H22+I22+J22+K22+L22+N22++M22+O22+P22+Q22+R22+S22+T22+U22+V22+W22+MAX(X22:Z22)+MAX(AA22:AE22)+MAX(AF22:AH22)+MAX(AI22:AM22)</f>
        <v>2809.4860575460689</v>
      </c>
      <c r="G22" s="19">
        <f>G23</f>
        <v>5</v>
      </c>
      <c r="H22" s="7">
        <v>0</v>
      </c>
      <c r="I22" s="7">
        <v>623.46541669674389</v>
      </c>
      <c r="J22" s="7">
        <v>614.33513254118918</v>
      </c>
      <c r="K22" s="7">
        <v>782.38012697029137</v>
      </c>
      <c r="L22" s="7">
        <v>776.69691748307707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12.608463854767782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25">
        <v>1237.800549237933</v>
      </c>
      <c r="AO22" s="25">
        <v>1559.0770444533684</v>
      </c>
      <c r="AP22" s="25">
        <v>0</v>
      </c>
      <c r="AQ22" s="25">
        <v>0</v>
      </c>
      <c r="AR22" s="25">
        <v>0</v>
      </c>
      <c r="AS22" s="25">
        <v>12.608463854767782</v>
      </c>
    </row>
    <row r="23" spans="1:45" x14ac:dyDescent="0.2">
      <c r="A23" s="39"/>
      <c r="B23" s="27"/>
      <c r="C23" s="96"/>
      <c r="D23" s="96"/>
      <c r="E23" s="11" t="s">
        <v>39</v>
      </c>
      <c r="F23" s="11"/>
      <c r="G23" s="86">
        <f>COUNTIF(H22:W22,"&gt;0")+IF(COUNTIF(X22:Z22,"&gt;0")&gt;0,1,0)+IF(COUNTIF(AF22:AH22,"&gt;0")&gt;0,1,0)+IF(COUNTIF(AI22:AM22,"&gt;0")&gt;0,1,0)+IF(COUNTIF(AA22:AE22,"&gt;0")&gt;0,1,0)</f>
        <v>5</v>
      </c>
      <c r="H23" s="8">
        <v>0</v>
      </c>
      <c r="I23" s="8">
        <v>28.1</v>
      </c>
      <c r="J23" s="8">
        <v>62.2</v>
      </c>
      <c r="K23" s="8">
        <v>143.1</v>
      </c>
      <c r="L23" s="8">
        <v>307.7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6.73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</row>
    <row r="24" spans="1:45" x14ac:dyDescent="0.2">
      <c r="A24" s="39" t="s">
        <v>159</v>
      </c>
      <c r="B24" s="27"/>
      <c r="C24" s="96" t="str">
        <f>IF(G25&gt;$B$1,F24,"")</f>
        <v/>
      </c>
      <c r="D24" s="96" t="e">
        <f>RANK(C24,$C$4:$C$118)</f>
        <v>#VALUE!</v>
      </c>
      <c r="E24" s="9" t="s">
        <v>40</v>
      </c>
      <c r="F24" s="10">
        <f>H24+I24+J24+K24+L24+N24++M24+O24+P24+Q24+R24+S24+T24+U24+V24+W24+MAX(X24:Z24)+MAX(AA24:AE24)+MAX(AF24:AH24)+MAX(AI24:AM24)</f>
        <v>0</v>
      </c>
      <c r="G24" s="19">
        <f>G25</f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</row>
    <row r="25" spans="1:45" x14ac:dyDescent="0.2">
      <c r="A25" s="39"/>
      <c r="B25" s="27"/>
      <c r="C25" s="96"/>
      <c r="D25" s="96"/>
      <c r="E25" s="11" t="s">
        <v>39</v>
      </c>
      <c r="F25" s="11"/>
      <c r="G25" s="86">
        <f>COUNTIF(H24:W24,"&gt;0")+IF(COUNTIF(X24:Z24,"&gt;0")&gt;0,1,0)+IF(COUNTIF(AF24:AH24,"&gt;0")&gt;0,1,0)+IF(COUNTIF(AI24:AM24,"&gt;0")&gt;0,1,0)+IF(COUNTIF(AA24:AE24,"&gt;0")&gt;0,1,0)</f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</row>
    <row r="26" spans="1:45" x14ac:dyDescent="0.2">
      <c r="A26" s="39" t="s">
        <v>160</v>
      </c>
      <c r="B26" s="27"/>
      <c r="C26" s="96">
        <f>IF(G27&gt;$B$1,F26,"")</f>
        <v>5253.4484984814917</v>
      </c>
      <c r="D26" s="96">
        <f t="shared" ref="D26" si="1">RANK(C26,$C$4:$C$118)</f>
        <v>2</v>
      </c>
      <c r="E26" s="9" t="s">
        <v>40</v>
      </c>
      <c r="F26" s="10">
        <f>H26+I26+J26+K26+L26+N26++M26+O26+P26+Q26+R26+S26+T26+U26+V26+W26+MAX(X26:Z26)+MAX(AA26:AE26)+MAX(AF26:AH26)+MAX(AI26:AM26)</f>
        <v>5253.4484984814917</v>
      </c>
      <c r="G26" s="19">
        <f>G27</f>
        <v>17</v>
      </c>
      <c r="H26" s="7">
        <v>523.07964335296401</v>
      </c>
      <c r="I26" s="7">
        <v>511.54727530195208</v>
      </c>
      <c r="J26" s="7">
        <v>425.70112275050906</v>
      </c>
      <c r="K26" s="7">
        <v>400.30903614405787</v>
      </c>
      <c r="L26" s="7">
        <v>0</v>
      </c>
      <c r="M26" s="7">
        <v>337.7877670887666</v>
      </c>
      <c r="N26" s="7">
        <v>254.62063930528288</v>
      </c>
      <c r="O26" s="7">
        <v>484.63416916718234</v>
      </c>
      <c r="P26" s="7">
        <v>1</v>
      </c>
      <c r="Q26" s="7">
        <v>375.76832086266603</v>
      </c>
      <c r="R26" s="7">
        <v>48.882915185672964</v>
      </c>
      <c r="S26" s="7">
        <v>659.44862043571584</v>
      </c>
      <c r="T26" s="7">
        <v>223.45296270179475</v>
      </c>
      <c r="U26" s="7">
        <v>91.652638151774141</v>
      </c>
      <c r="V26" s="7">
        <v>272.14780768978278</v>
      </c>
      <c r="W26" s="7">
        <v>0</v>
      </c>
      <c r="X26" s="7">
        <v>287.78136839028514</v>
      </c>
      <c r="Y26" s="7">
        <v>0</v>
      </c>
      <c r="Z26" s="7">
        <v>0</v>
      </c>
      <c r="AA26" s="7">
        <v>146.70617536728477</v>
      </c>
      <c r="AB26" s="7">
        <v>0</v>
      </c>
      <c r="AC26" s="7">
        <v>0</v>
      </c>
      <c r="AD26" s="7">
        <v>0</v>
      </c>
      <c r="AE26" s="7">
        <v>0</v>
      </c>
      <c r="AF26" s="7">
        <v>208.92803658580056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25">
        <v>1460.3280414054252</v>
      </c>
      <c r="AO26" s="25">
        <v>738.09680323282441</v>
      </c>
      <c r="AP26" s="25">
        <v>739.25480847246524</v>
      </c>
      <c r="AQ26" s="25">
        <v>1085.0998564840547</v>
      </c>
      <c r="AR26" s="25">
        <v>587.25340854335172</v>
      </c>
      <c r="AS26" s="25">
        <v>643.41558034337049</v>
      </c>
    </row>
    <row r="27" spans="1:45" x14ac:dyDescent="0.2">
      <c r="A27" s="39"/>
      <c r="B27" s="27"/>
      <c r="C27" s="96"/>
      <c r="D27" s="96"/>
      <c r="E27" s="11" t="s">
        <v>39</v>
      </c>
      <c r="F27" s="11"/>
      <c r="G27" s="86">
        <f>COUNTIF(H26:W26,"&gt;0")+IF(COUNTIF(X26:Z26,"&gt;0")&gt;0,1,0)+IF(COUNTIF(AF26:AH26,"&gt;0")&gt;0,1,0)+IF(COUNTIF(AI26:AM26,"&gt;0")&gt;0,1,0)+IF(COUNTIF(AA26:AE26,"&gt;0")&gt;0,1,0)</f>
        <v>17</v>
      </c>
      <c r="H27" s="8">
        <v>14.8</v>
      </c>
      <c r="I27" s="8">
        <v>30.5</v>
      </c>
      <c r="J27" s="8">
        <v>70.099999999999994</v>
      </c>
      <c r="K27" s="8">
        <v>177.22</v>
      </c>
      <c r="L27" s="8">
        <v>0</v>
      </c>
      <c r="M27" s="8">
        <v>847.7</v>
      </c>
      <c r="N27" s="8">
        <v>1492.1</v>
      </c>
      <c r="O27" s="8">
        <v>3131.5</v>
      </c>
      <c r="P27" s="8">
        <v>37.4</v>
      </c>
      <c r="Q27" s="8">
        <v>618.44000000000005</v>
      </c>
      <c r="R27" s="8">
        <v>98.2</v>
      </c>
      <c r="S27" s="8">
        <v>383.81</v>
      </c>
      <c r="T27" s="8">
        <v>344</v>
      </c>
      <c r="U27" s="8">
        <v>722</v>
      </c>
      <c r="V27" s="8">
        <v>110.00000000000001</v>
      </c>
      <c r="W27" s="8">
        <v>0</v>
      </c>
      <c r="X27" s="8">
        <v>6.03</v>
      </c>
      <c r="Y27" s="8">
        <v>0</v>
      </c>
      <c r="Z27" s="8">
        <v>0</v>
      </c>
      <c r="AA27" s="8">
        <v>12.39</v>
      </c>
      <c r="AB27" s="8">
        <v>0</v>
      </c>
      <c r="AC27" s="8">
        <v>0</v>
      </c>
      <c r="AD27" s="8">
        <v>0</v>
      </c>
      <c r="AE27" s="8">
        <v>0</v>
      </c>
      <c r="AF27" s="8">
        <v>16.100000000000001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</row>
    <row r="28" spans="1:45" x14ac:dyDescent="0.2">
      <c r="A28" s="39" t="s">
        <v>299</v>
      </c>
      <c r="B28" s="27"/>
      <c r="C28" s="96" t="str">
        <f>IF(G29&gt;$B$1,F28,"")</f>
        <v/>
      </c>
      <c r="D28" s="96" t="e">
        <f t="shared" ref="D28" si="2">RANK(C28,$C$4:$C$118)</f>
        <v>#VALUE!</v>
      </c>
      <c r="E28" s="9" t="s">
        <v>40</v>
      </c>
      <c r="F28" s="10">
        <f>H28+I28+J28+K28+L28+N28++M28+O28+P28+Q28+R28+S28+T28+U28+V28+W28+MAX(X28:Z28)+MAX(AA28:AE28)+MAX(AF28:AH28)+MAX(AI28:AM28)</f>
        <v>3355.4394638440845</v>
      </c>
      <c r="G28" s="19">
        <f>G29</f>
        <v>7</v>
      </c>
      <c r="H28" s="7">
        <v>0</v>
      </c>
      <c r="I28" s="7">
        <v>0</v>
      </c>
      <c r="J28" s="7">
        <v>0</v>
      </c>
      <c r="K28" s="7">
        <v>632.03433182039407</v>
      </c>
      <c r="L28" s="7">
        <v>712.46758559812315</v>
      </c>
      <c r="M28" s="7">
        <v>677.27342451994048</v>
      </c>
      <c r="N28" s="7">
        <v>600.2363193371649</v>
      </c>
      <c r="O28" s="7">
        <v>0</v>
      </c>
      <c r="P28" s="7">
        <v>0</v>
      </c>
      <c r="Q28" s="7">
        <v>0</v>
      </c>
      <c r="R28" s="7">
        <v>27.090114784323021</v>
      </c>
      <c r="S28" s="7">
        <v>615.26776395290722</v>
      </c>
      <c r="T28" s="7">
        <v>91.069923831231904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25">
        <v>0</v>
      </c>
      <c r="AO28" s="25">
        <v>2021.7753419384576</v>
      </c>
      <c r="AP28" s="25">
        <v>600.2363193371649</v>
      </c>
      <c r="AQ28" s="25">
        <v>642.35787873723029</v>
      </c>
      <c r="AR28" s="25">
        <v>91.069923831231904</v>
      </c>
      <c r="AS28" s="25">
        <v>0</v>
      </c>
    </row>
    <row r="29" spans="1:45" x14ac:dyDescent="0.2">
      <c r="A29" s="39"/>
      <c r="B29" s="39"/>
      <c r="C29" s="96"/>
      <c r="D29" s="96"/>
      <c r="E29" s="11" t="s">
        <v>39</v>
      </c>
      <c r="F29" s="11"/>
      <c r="G29" s="86">
        <f>COUNTIF(H28:W28,"&gt;0")+IF(COUNTIF(X28:Z28,"&gt;0")&gt;0,1,0)+IF(COUNTIF(AF28:AH28,"&gt;0")&gt;0,1,0)+IF(COUNTIF(AI28:AM28,"&gt;0")&gt;0,1,0)+IF(COUNTIF(AA28:AE28,"&gt;0")&gt;0,1,0)</f>
        <v>7</v>
      </c>
      <c r="H29" s="8">
        <v>0</v>
      </c>
      <c r="I29" s="8">
        <v>0</v>
      </c>
      <c r="J29" s="8">
        <v>0</v>
      </c>
      <c r="K29" s="8">
        <v>155</v>
      </c>
      <c r="L29" s="8">
        <v>317.89999999999998</v>
      </c>
      <c r="M29" s="8">
        <v>695.4</v>
      </c>
      <c r="N29" s="8">
        <v>1224.3</v>
      </c>
      <c r="O29" s="8">
        <v>0</v>
      </c>
      <c r="P29" s="8">
        <v>0</v>
      </c>
      <c r="Q29" s="8">
        <v>0</v>
      </c>
      <c r="R29" s="8">
        <v>96.8</v>
      </c>
      <c r="S29" s="8">
        <v>382.2</v>
      </c>
      <c r="T29" s="8">
        <v>290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</row>
    <row r="30" spans="1:45" x14ac:dyDescent="0.2">
      <c r="A30" s="39"/>
      <c r="B30" s="27"/>
      <c r="C30" s="96" t="str">
        <f>IF(G31&gt;$B$1,F30,"")</f>
        <v/>
      </c>
      <c r="D30" s="96" t="e">
        <f>RANK(C30,$C$4:$C$118)</f>
        <v>#VALUE!</v>
      </c>
      <c r="E30" s="9" t="s">
        <v>40</v>
      </c>
      <c r="F30" s="10">
        <f>H30+I30+J30+K30+L30+N30++M30+O30+P30+Q30+R30+S30+T30+U30+V30+W30+MAX(X30:Z30)+MAX(AA30:AE30)+MAX(AF30:AH30)+MAX(AI30:AM30)</f>
        <v>0</v>
      </c>
      <c r="G30" s="19">
        <f>G31</f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</row>
    <row r="31" spans="1:45" x14ac:dyDescent="0.2">
      <c r="A31" s="26"/>
      <c r="B31" s="27"/>
      <c r="C31" s="96"/>
      <c r="D31" s="96"/>
      <c r="E31" s="11" t="s">
        <v>39</v>
      </c>
      <c r="F31" s="11"/>
      <c r="G31" s="86">
        <f>COUNTIF(H30:W30,"&gt;0")+IF(COUNTIF(X30:Z30,"&gt;0")&gt;0,1,0)+IF(COUNTIF(AF30:AH30,"&gt;0")&gt;0,1,0)+IF(COUNTIF(AI30:AM30,"&gt;0")&gt;0,1,0)+IF(COUNTIF(AA30:AE30,"&gt;0")&gt;0,1,0)</f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</row>
    <row r="32" spans="1:45" x14ac:dyDescent="0.2">
      <c r="A32" s="26"/>
      <c r="B32" s="27"/>
      <c r="C32" s="96" t="str">
        <f>IF(G33&gt;$B$1,F32,"")</f>
        <v/>
      </c>
      <c r="D32" s="96" t="e">
        <f>RANK(C32,$C$4:$C$118)</f>
        <v>#VALUE!</v>
      </c>
      <c r="E32" s="9" t="s">
        <v>40</v>
      </c>
      <c r="F32" s="10">
        <f>H32+I32+J32+K32+L32+N32++M32+O32+P32+Q32+R32+S32+T32+U32+V32+W32+MAX(X32:Z32)+MAX(AA32:AE32)+MAX(AF32:AH32)+MAX(AI32:AM32)</f>
        <v>0</v>
      </c>
      <c r="G32" s="19">
        <f>G33</f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</row>
    <row r="33" spans="1:45" x14ac:dyDescent="0.2">
      <c r="A33" s="26"/>
      <c r="B33" s="27"/>
      <c r="C33" s="96"/>
      <c r="D33" s="96"/>
      <c r="E33" s="11" t="s">
        <v>39</v>
      </c>
      <c r="F33" s="11"/>
      <c r="G33" s="86">
        <f>COUNTIF(H32:W32,"&gt;0")+IF(COUNTIF(X32:Z32,"&gt;0")&gt;0,1,0)+IF(COUNTIF(AF32:AH32,"&gt;0")&gt;0,1,0)+IF(COUNTIF(AI32:AM32,"&gt;0")&gt;0,1,0)+IF(COUNTIF(AA32:AE32,"&gt;0")&gt;0,1,0)</f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</row>
    <row r="34" spans="1:45" x14ac:dyDescent="0.2">
      <c r="A34" s="26"/>
      <c r="B34" s="27"/>
      <c r="C34" s="96" t="str">
        <f>IF(G35&gt;$B$1,F34,"")</f>
        <v/>
      </c>
      <c r="D34" s="96" t="e">
        <f>RANK(C34,$C$4:$C$118)</f>
        <v>#VALUE!</v>
      </c>
      <c r="E34" s="9" t="s">
        <v>40</v>
      </c>
      <c r="F34" s="10">
        <f>H34+I34+J34+K34+L34+N34++M34+O34+P34+Q34+R34+S34+T34+U34+V34+W34+MAX(X34:Z34)+MAX(AA34:AE34)+MAX(AF34:AH34)+MAX(AI34:AM34)</f>
        <v>0</v>
      </c>
      <c r="G34" s="19">
        <f>G35</f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</row>
    <row r="35" spans="1:45" x14ac:dyDescent="0.2">
      <c r="A35" s="26"/>
      <c r="B35" s="27"/>
      <c r="C35" s="96"/>
      <c r="D35" s="96"/>
      <c r="E35" s="11" t="s">
        <v>39</v>
      </c>
      <c r="F35" s="11"/>
      <c r="G35" s="86">
        <f>COUNTIF(H34:W34,"&gt;0")+IF(COUNTIF(X34:Z34,"&gt;0")&gt;0,1,0)+IF(COUNTIF(AF34:AH34,"&gt;0")&gt;0,1,0)+IF(COUNTIF(AI34:AM34,"&gt;0")&gt;0,1,0)+IF(COUNTIF(AA34:AE34,"&gt;0")&gt;0,1,0)</f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</row>
    <row r="36" spans="1:45" x14ac:dyDescent="0.2">
      <c r="A36" s="26"/>
      <c r="B36" s="27"/>
      <c r="C36" s="96" t="str">
        <f>IF(G37&gt;$B$1,F36,"")</f>
        <v/>
      </c>
      <c r="D36" s="96" t="e">
        <f>RANK(C36,$C$4:$C$118)</f>
        <v>#VALUE!</v>
      </c>
      <c r="E36" s="9" t="s">
        <v>40</v>
      </c>
      <c r="F36" s="10">
        <f>H36+I36+J36+K36+L36+N36++M36+O36+P36+Q36+R36+S36+T36+U36+V36+W36+MAX(X36:Z36)+MAX(AA36:AE36)+MAX(AF36:AH36)+MAX(AI36:AM36)</f>
        <v>0</v>
      </c>
      <c r="G36" s="19">
        <f>G37</f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25">
        <v>0</v>
      </c>
      <c r="AO36" s="25">
        <v>0</v>
      </c>
      <c r="AP36" s="25">
        <v>0</v>
      </c>
      <c r="AQ36" s="25">
        <v>0</v>
      </c>
      <c r="AR36" s="25">
        <v>0</v>
      </c>
      <c r="AS36" s="25">
        <v>0</v>
      </c>
    </row>
    <row r="37" spans="1:45" x14ac:dyDescent="0.2">
      <c r="A37" s="26"/>
      <c r="B37" s="27"/>
      <c r="C37" s="96"/>
      <c r="D37" s="96"/>
      <c r="E37" s="11" t="s">
        <v>39</v>
      </c>
      <c r="F37" s="11"/>
      <c r="G37" s="86">
        <f>COUNTIF(H36:W36,"&gt;0")+IF(COUNTIF(X36:Z36,"&gt;0")&gt;0,1,0)+IF(COUNTIF(AF36:AH36,"&gt;0")&gt;0,1,0)+IF(COUNTIF(AI36:AM36,"&gt;0")&gt;0,1,0)+IF(COUNTIF(AA36:AE36,"&gt;0")&gt;0,1,0)</f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</row>
    <row r="38" spans="1:45" x14ac:dyDescent="0.2">
      <c r="A38" s="26"/>
      <c r="B38" s="27"/>
      <c r="C38" s="65" t="str">
        <f>IF(G39&gt;$B$1,F38,"")</f>
        <v/>
      </c>
      <c r="D38" s="96" t="e">
        <f>RANK(C38,$C$4:$C$118)</f>
        <v>#VALUE!</v>
      </c>
      <c r="E38" s="9" t="s">
        <v>40</v>
      </c>
      <c r="F38" s="10">
        <f>H38+I38+J38+K38+L38+N38++M38+O38+P38+Q38+R38+S38+T38+U38+V38+W38+MAX(X38:Z38)+MAX(AA38:AE38)+MAX(AF38:AH38)+MAX(AI38:AM38)</f>
        <v>0</v>
      </c>
      <c r="G38" s="19">
        <f>G39</f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</row>
    <row r="39" spans="1:45" x14ac:dyDescent="0.2">
      <c r="A39" s="26"/>
      <c r="B39" s="27"/>
      <c r="C39" s="65"/>
      <c r="D39" s="96"/>
      <c r="E39" s="11" t="s">
        <v>39</v>
      </c>
      <c r="F39" s="11"/>
      <c r="G39" s="86">
        <f>COUNTIF(H38:W38,"&gt;0")+IF(COUNTIF(X38:Z38,"&gt;0")&gt;0,1,0)+IF(COUNTIF(AF38:AH38,"&gt;0")&gt;0,1,0)+IF(COUNTIF(AI38:AM38,"&gt;0")&gt;0,1,0)+IF(COUNTIF(AA38:AE38,"&gt;0")&gt;0,1,0)</f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</row>
    <row r="41" spans="1:45" x14ac:dyDescent="0.2"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</row>
    <row r="43" spans="1:45" x14ac:dyDescent="0.2"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</row>
    <row r="45" spans="1:45" x14ac:dyDescent="0.2"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</row>
    <row r="47" spans="1:45" x14ac:dyDescent="0.2"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</row>
    <row r="49" spans="8:32" x14ac:dyDescent="0.2"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</row>
  </sheetData>
  <mergeCells count="41">
    <mergeCell ref="C8:C9"/>
    <mergeCell ref="D8:D9"/>
    <mergeCell ref="C10:C11"/>
    <mergeCell ref="D10:D11"/>
    <mergeCell ref="G1:G3"/>
    <mergeCell ref="F2:F3"/>
    <mergeCell ref="C4:C5"/>
    <mergeCell ref="D4:D5"/>
    <mergeCell ref="C6:C7"/>
    <mergeCell ref="D6:D7"/>
    <mergeCell ref="C12:C13"/>
    <mergeCell ref="D12:D13"/>
    <mergeCell ref="C14:C15"/>
    <mergeCell ref="D14:D15"/>
    <mergeCell ref="C16:C17"/>
    <mergeCell ref="D16:D17"/>
    <mergeCell ref="D26:D27"/>
    <mergeCell ref="C28:C29"/>
    <mergeCell ref="D28:D29"/>
    <mergeCell ref="C18:C19"/>
    <mergeCell ref="D18:D19"/>
    <mergeCell ref="C20:C21"/>
    <mergeCell ref="D20:D21"/>
    <mergeCell ref="C22:C23"/>
    <mergeCell ref="D22:D23"/>
    <mergeCell ref="B2:B3"/>
    <mergeCell ref="A2:A3"/>
    <mergeCell ref="C36:C37"/>
    <mergeCell ref="D36:D37"/>
    <mergeCell ref="D38:D39"/>
    <mergeCell ref="C2:C3"/>
    <mergeCell ref="D2:D3"/>
    <mergeCell ref="C30:C31"/>
    <mergeCell ref="D30:D31"/>
    <mergeCell ref="C32:C33"/>
    <mergeCell ref="D32:D33"/>
    <mergeCell ref="C34:C35"/>
    <mergeCell ref="D34:D35"/>
    <mergeCell ref="C24:C25"/>
    <mergeCell ref="D24:D25"/>
    <mergeCell ref="C26:C27"/>
  </mergeCells>
  <phoneticPr fontId="1" type="noConversion"/>
  <conditionalFormatting sqref="H2:P2 H40:AM151 R2:AH2 AJ2:AM3 H3:AM3 H5:AM5 H4:W4 AF4:AM4 H12:W12 H19:AM19 H18:W18 H21:AM21 H20:W20 H23:AM23 H22:W22 H25:AD25 H24:W24 H27:AM27 H26:W26 H29:AM29 H28:W28 H31:AM31 H30:W30 H33:AD33 H32:W32 H35:AD35 H34:W34 H37:AD37 H36:W36 H38:W38 H17:AM17 H16:W16 H15:AM15 H14:W14 H11:AM11 H10:W10 H9:AM9 H8:W8 H7:AM7 H6:W6 AA10:AM10 AA8:AM8 AA6:AM6 AA12:AM12 H13:M13 AA14:AM14 AA16:AM16 AA18:AM18 AA20:AM20 AA22:AM22 AA26:AM26 AA24:AM24 AA28:AM28 AA30:AM30 AA32:AM32 AA34:AM34 AA36:AM36 AA38:AM38 O13:AM13">
    <cfRule type="cellIs" dxfId="72" priority="79" operator="between">
      <formula>0.0001</formula>
      <formula>1</formula>
    </cfRule>
  </conditionalFormatting>
  <conditionalFormatting sqref="H39:AM39">
    <cfRule type="cellIs" dxfId="71" priority="72" operator="between">
      <formula>0.00001</formula>
      <formula>1</formula>
    </cfRule>
  </conditionalFormatting>
  <conditionalFormatting sqref="AI2:AI3">
    <cfRule type="cellIs" dxfId="70" priority="71" operator="between">
      <formula>0.0001</formula>
      <formula>1</formula>
    </cfRule>
  </conditionalFormatting>
  <conditionalFormatting sqref="X18">
    <cfRule type="cellIs" dxfId="69" priority="65" operator="between">
      <formula>0.0001</formula>
      <formula>1</formula>
    </cfRule>
  </conditionalFormatting>
  <conditionalFormatting sqref="Y18">
    <cfRule type="cellIs" dxfId="68" priority="64" operator="between">
      <formula>0.0001</formula>
      <formula>1</formula>
    </cfRule>
  </conditionalFormatting>
  <conditionalFormatting sqref="Z18">
    <cfRule type="cellIs" dxfId="67" priority="63" operator="between">
      <formula>0.0001</formula>
      <formula>1</formula>
    </cfRule>
  </conditionalFormatting>
  <conditionalFormatting sqref="X22">
    <cfRule type="cellIs" dxfId="66" priority="59" operator="between">
      <formula>0.0001</formula>
      <formula>1</formula>
    </cfRule>
  </conditionalFormatting>
  <conditionalFormatting sqref="Y22">
    <cfRule type="cellIs" dxfId="65" priority="58" operator="between">
      <formula>0.0001</formula>
      <formula>1</formula>
    </cfRule>
  </conditionalFormatting>
  <conditionalFormatting sqref="Z22">
    <cfRule type="cellIs" dxfId="64" priority="57" operator="between">
      <formula>0.0001</formula>
      <formula>1</formula>
    </cfRule>
  </conditionalFormatting>
  <conditionalFormatting sqref="X24">
    <cfRule type="cellIs" dxfId="63" priority="56" operator="between">
      <formula>0.0001</formula>
      <formula>1</formula>
    </cfRule>
  </conditionalFormatting>
  <conditionalFormatting sqref="Y24">
    <cfRule type="cellIs" dxfId="62" priority="55" operator="between">
      <formula>0.0001</formula>
      <formula>1</formula>
    </cfRule>
  </conditionalFormatting>
  <conditionalFormatting sqref="Z24">
    <cfRule type="cellIs" dxfId="61" priority="54" operator="between">
      <formula>0.0001</formula>
      <formula>1</formula>
    </cfRule>
  </conditionalFormatting>
  <conditionalFormatting sqref="X26">
    <cfRule type="cellIs" dxfId="60" priority="53" operator="between">
      <formula>0.0001</formula>
      <formula>1</formula>
    </cfRule>
  </conditionalFormatting>
  <conditionalFormatting sqref="Y26">
    <cfRule type="cellIs" dxfId="59" priority="52" operator="between">
      <formula>0.0001</formula>
      <formula>1</formula>
    </cfRule>
  </conditionalFormatting>
  <conditionalFormatting sqref="Z26">
    <cfRule type="cellIs" dxfId="58" priority="51" operator="between">
      <formula>0.0001</formula>
      <formula>1</formula>
    </cfRule>
  </conditionalFormatting>
  <conditionalFormatting sqref="X28">
    <cfRule type="cellIs" dxfId="57" priority="50" operator="between">
      <formula>0.0001</formula>
      <formula>1</formula>
    </cfRule>
  </conditionalFormatting>
  <conditionalFormatting sqref="Y28">
    <cfRule type="cellIs" dxfId="56" priority="49" operator="between">
      <formula>0.0001</formula>
      <formula>1</formula>
    </cfRule>
  </conditionalFormatting>
  <conditionalFormatting sqref="Z28">
    <cfRule type="cellIs" dxfId="55" priority="48" operator="between">
      <formula>0.0001</formula>
      <formula>1</formula>
    </cfRule>
  </conditionalFormatting>
  <conditionalFormatting sqref="X30">
    <cfRule type="cellIs" dxfId="54" priority="47" operator="between">
      <formula>0.0001</formula>
      <formula>1</formula>
    </cfRule>
  </conditionalFormatting>
  <conditionalFormatting sqref="Y30">
    <cfRule type="cellIs" dxfId="53" priority="46" operator="between">
      <formula>0.0001</formula>
      <formula>1</formula>
    </cfRule>
  </conditionalFormatting>
  <conditionalFormatting sqref="Z30">
    <cfRule type="cellIs" dxfId="52" priority="45" operator="between">
      <formula>0.0001</formula>
      <formula>1</formula>
    </cfRule>
  </conditionalFormatting>
  <conditionalFormatting sqref="X32">
    <cfRule type="cellIs" dxfId="51" priority="44" operator="between">
      <formula>0.0001</formula>
      <formula>1</formula>
    </cfRule>
  </conditionalFormatting>
  <conditionalFormatting sqref="Y32">
    <cfRule type="cellIs" dxfId="50" priority="43" operator="between">
      <formula>0.0001</formula>
      <formula>1</formula>
    </cfRule>
  </conditionalFormatting>
  <conditionalFormatting sqref="Z32">
    <cfRule type="cellIs" dxfId="49" priority="42" operator="between">
      <formula>0.0001</formula>
      <formula>1</formula>
    </cfRule>
  </conditionalFormatting>
  <conditionalFormatting sqref="X34">
    <cfRule type="cellIs" dxfId="48" priority="41" operator="between">
      <formula>0.0001</formula>
      <formula>1</formula>
    </cfRule>
  </conditionalFormatting>
  <conditionalFormatting sqref="Y34">
    <cfRule type="cellIs" dxfId="47" priority="40" operator="between">
      <formula>0.0001</formula>
      <formula>1</formula>
    </cfRule>
  </conditionalFormatting>
  <conditionalFormatting sqref="Z34">
    <cfRule type="cellIs" dxfId="46" priority="39" operator="between">
      <formula>0.0001</formula>
      <formula>1</formula>
    </cfRule>
  </conditionalFormatting>
  <conditionalFormatting sqref="X36">
    <cfRule type="cellIs" dxfId="45" priority="38" operator="between">
      <formula>0.0001</formula>
      <formula>1</formula>
    </cfRule>
  </conditionalFormatting>
  <conditionalFormatting sqref="Y36">
    <cfRule type="cellIs" dxfId="44" priority="37" operator="between">
      <formula>0.0001</formula>
      <formula>1</formula>
    </cfRule>
  </conditionalFormatting>
  <conditionalFormatting sqref="Z36">
    <cfRule type="cellIs" dxfId="43" priority="36" operator="between">
      <formula>0.0001</formula>
      <formula>1</formula>
    </cfRule>
  </conditionalFormatting>
  <conditionalFormatting sqref="X38">
    <cfRule type="cellIs" dxfId="42" priority="35" operator="between">
      <formula>0.0001</formula>
      <formula>1</formula>
    </cfRule>
  </conditionalFormatting>
  <conditionalFormatting sqref="Y38">
    <cfRule type="cellIs" dxfId="41" priority="34" operator="between">
      <formula>0.0001</formula>
      <formula>1</formula>
    </cfRule>
  </conditionalFormatting>
  <conditionalFormatting sqref="Z38">
    <cfRule type="cellIs" dxfId="40" priority="33" operator="between">
      <formula>0.0001</formula>
      <formula>1</formula>
    </cfRule>
  </conditionalFormatting>
  <conditionalFormatting sqref="X20">
    <cfRule type="cellIs" dxfId="39" priority="32" operator="between">
      <formula>0.0001</formula>
      <formula>1</formula>
    </cfRule>
  </conditionalFormatting>
  <conditionalFormatting sqref="Y20">
    <cfRule type="cellIs" dxfId="38" priority="31" operator="between">
      <formula>0.0001</formula>
      <formula>1</formula>
    </cfRule>
  </conditionalFormatting>
  <conditionalFormatting sqref="Z20">
    <cfRule type="cellIs" dxfId="37" priority="30" operator="between">
      <formula>0.0001</formula>
      <formula>1</formula>
    </cfRule>
  </conditionalFormatting>
  <conditionalFormatting sqref="X16">
    <cfRule type="cellIs" dxfId="36" priority="29" operator="between">
      <formula>0.0001</formula>
      <formula>1</formula>
    </cfRule>
  </conditionalFormatting>
  <conditionalFormatting sqref="Y16">
    <cfRule type="cellIs" dxfId="35" priority="28" operator="between">
      <formula>0.0001</formula>
      <formula>1</formula>
    </cfRule>
  </conditionalFormatting>
  <conditionalFormatting sqref="Z16">
    <cfRule type="cellIs" dxfId="34" priority="27" operator="between">
      <formula>0.0001</formula>
      <formula>1</formula>
    </cfRule>
  </conditionalFormatting>
  <conditionalFormatting sqref="X14">
    <cfRule type="cellIs" dxfId="33" priority="26" operator="between">
      <formula>0.0001</formula>
      <formula>1</formula>
    </cfRule>
  </conditionalFormatting>
  <conditionalFormatting sqref="Y14">
    <cfRule type="cellIs" dxfId="32" priority="25" operator="between">
      <formula>0.0001</formula>
      <formula>1</formula>
    </cfRule>
  </conditionalFormatting>
  <conditionalFormatting sqref="Z14">
    <cfRule type="cellIs" dxfId="31" priority="24" operator="between">
      <formula>0.0001</formula>
      <formula>1</formula>
    </cfRule>
  </conditionalFormatting>
  <conditionalFormatting sqref="X12">
    <cfRule type="cellIs" dxfId="30" priority="23" operator="between">
      <formula>0.0001</formula>
      <formula>1</formula>
    </cfRule>
  </conditionalFormatting>
  <conditionalFormatting sqref="Y12">
    <cfRule type="cellIs" dxfId="29" priority="22" operator="between">
      <formula>0.0001</formula>
      <formula>1</formula>
    </cfRule>
  </conditionalFormatting>
  <conditionalFormatting sqref="Z12">
    <cfRule type="cellIs" dxfId="28" priority="21" operator="between">
      <formula>0.0001</formula>
      <formula>1</formula>
    </cfRule>
  </conditionalFormatting>
  <conditionalFormatting sqref="X10">
    <cfRule type="cellIs" dxfId="27" priority="20" operator="between">
      <formula>0.0001</formula>
      <formula>1</formula>
    </cfRule>
  </conditionalFormatting>
  <conditionalFormatting sqref="Y10">
    <cfRule type="cellIs" dxfId="26" priority="19" operator="between">
      <formula>0.0001</formula>
      <formula>1</formula>
    </cfRule>
  </conditionalFormatting>
  <conditionalFormatting sqref="Z10">
    <cfRule type="cellIs" dxfId="25" priority="18" operator="between">
      <formula>0.0001</formula>
      <formula>1</formula>
    </cfRule>
  </conditionalFormatting>
  <conditionalFormatting sqref="X8">
    <cfRule type="cellIs" dxfId="24" priority="17" operator="between">
      <formula>0.0001</formula>
      <formula>1</formula>
    </cfRule>
  </conditionalFormatting>
  <conditionalFormatting sqref="Y8">
    <cfRule type="cellIs" dxfId="23" priority="16" operator="between">
      <formula>0.0001</formula>
      <formula>1</formula>
    </cfRule>
  </conditionalFormatting>
  <conditionalFormatting sqref="Z8">
    <cfRule type="cellIs" dxfId="22" priority="15" operator="between">
      <formula>0.0001</formula>
      <formula>1</formula>
    </cfRule>
  </conditionalFormatting>
  <conditionalFormatting sqref="X6">
    <cfRule type="cellIs" dxfId="21" priority="14" operator="between">
      <formula>0.0001</formula>
      <formula>1</formula>
    </cfRule>
  </conditionalFormatting>
  <conditionalFormatting sqref="Y6">
    <cfRule type="cellIs" dxfId="20" priority="13" operator="between">
      <formula>0.0001</formula>
      <formula>1</formula>
    </cfRule>
  </conditionalFormatting>
  <conditionalFormatting sqref="Z6">
    <cfRule type="cellIs" dxfId="19" priority="12" operator="between">
      <formula>0.0001</formula>
      <formula>1</formula>
    </cfRule>
  </conditionalFormatting>
  <conditionalFormatting sqref="X4">
    <cfRule type="cellIs" dxfId="18" priority="11" operator="between">
      <formula>0.0001</formula>
      <formula>1</formula>
    </cfRule>
  </conditionalFormatting>
  <conditionalFormatting sqref="Y4">
    <cfRule type="cellIs" dxfId="17" priority="10" operator="between">
      <formula>0.0001</formula>
      <formula>1</formula>
    </cfRule>
  </conditionalFormatting>
  <conditionalFormatting sqref="Z4">
    <cfRule type="cellIs" dxfId="16" priority="9" operator="between">
      <formula>0.0001</formula>
      <formula>1</formula>
    </cfRule>
  </conditionalFormatting>
  <conditionalFormatting sqref="AA4:AE4">
    <cfRule type="cellIs" dxfId="15" priority="7" operator="between">
      <formula>0.0001</formula>
      <formula>1</formula>
    </cfRule>
  </conditionalFormatting>
  <conditionalFormatting sqref="AE37:AM37">
    <cfRule type="cellIs" dxfId="14" priority="6" operator="between">
      <formula>0.00001</formula>
      <formula>1</formula>
    </cfRule>
  </conditionalFormatting>
  <conditionalFormatting sqref="AE35:AM35">
    <cfRule type="cellIs" dxfId="13" priority="5" operator="between">
      <formula>0.00001</formula>
      <formula>1</formula>
    </cfRule>
  </conditionalFormatting>
  <conditionalFormatting sqref="AE33:AM33">
    <cfRule type="cellIs" dxfId="12" priority="4" operator="between">
      <formula>0.00001</formula>
      <formula>1</formula>
    </cfRule>
  </conditionalFormatting>
  <conditionalFormatting sqref="AE25:AM25">
    <cfRule type="cellIs" dxfId="11" priority="3" operator="between">
      <formula>0.00001</formula>
      <formula>1</formula>
    </cfRule>
  </conditionalFormatting>
  <conditionalFormatting sqref="N13">
    <cfRule type="cellIs" dxfId="10" priority="1" operator="between">
      <formula>0.00001</formula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1022"/>
  <sheetViews>
    <sheetView topLeftCell="A28" workbookViewId="0">
      <selection activeCell="A2" sqref="A2:J423"/>
    </sheetView>
  </sheetViews>
  <sheetFormatPr defaultColWidth="8.85546875" defaultRowHeight="12.75" x14ac:dyDescent="0.2"/>
  <cols>
    <col min="5" max="5" width="17.28515625" bestFit="1" customWidth="1"/>
    <col min="9" max="9" width="31.140625" bestFit="1" customWidth="1"/>
    <col min="10" max="10" width="10.140625" bestFit="1" customWidth="1"/>
    <col min="11" max="11" width="18.7109375" customWidth="1"/>
    <col min="14" max="14" width="17.28515625" customWidth="1"/>
  </cols>
  <sheetData>
    <row r="1" spans="1:14" s="12" customFormat="1" x14ac:dyDescent="0.2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89</v>
      </c>
      <c r="H1" t="s">
        <v>52</v>
      </c>
      <c r="I1" t="s">
        <v>53</v>
      </c>
      <c r="J1" t="s">
        <v>90</v>
      </c>
      <c r="L1" s="12" t="s">
        <v>51</v>
      </c>
      <c r="N1" s="12" t="s">
        <v>57</v>
      </c>
    </row>
    <row r="2" spans="1:14" x14ac:dyDescent="0.2">
      <c r="A2" t="s">
        <v>292</v>
      </c>
      <c r="B2" t="s">
        <v>294</v>
      </c>
      <c r="C2" t="s">
        <v>165</v>
      </c>
      <c r="D2" t="s">
        <v>166</v>
      </c>
      <c r="E2" t="s">
        <v>21</v>
      </c>
      <c r="F2">
        <v>733.7</v>
      </c>
      <c r="G2">
        <v>68.5</v>
      </c>
      <c r="H2" t="s">
        <v>169</v>
      </c>
      <c r="I2" t="s">
        <v>268</v>
      </c>
      <c r="J2" s="13">
        <v>43662</v>
      </c>
      <c r="K2" t="str">
        <f t="shared" ref="K2" si="0">CONCATENATE(A2," ",+B2)</f>
        <v>Megan Adams</v>
      </c>
      <c r="L2">
        <f t="shared" ref="L2" si="1">F2</f>
        <v>733.7</v>
      </c>
      <c r="N2" t="s">
        <v>94</v>
      </c>
    </row>
    <row r="3" spans="1:14" x14ac:dyDescent="0.2">
      <c r="A3" t="s">
        <v>172</v>
      </c>
      <c r="B3" t="s">
        <v>173</v>
      </c>
      <c r="C3" t="s">
        <v>165</v>
      </c>
      <c r="D3" t="s">
        <v>166</v>
      </c>
      <c r="E3" t="s">
        <v>163</v>
      </c>
      <c r="F3">
        <v>42.6</v>
      </c>
      <c r="G3">
        <v>30.2</v>
      </c>
      <c r="H3" t="s">
        <v>201</v>
      </c>
      <c r="I3" t="s">
        <v>202</v>
      </c>
      <c r="J3" s="13">
        <v>43621</v>
      </c>
      <c r="K3" t="str">
        <f t="shared" ref="K3:K66" si="2">CONCATENATE(A3," ",+B3)</f>
        <v>Camilla Allwood</v>
      </c>
      <c r="L3">
        <f t="shared" ref="L3:L66" si="3">F3</f>
        <v>42.6</v>
      </c>
      <c r="N3" t="s">
        <v>92</v>
      </c>
    </row>
    <row r="4" spans="1:14" x14ac:dyDescent="0.2">
      <c r="A4" t="s">
        <v>172</v>
      </c>
      <c r="B4" t="s">
        <v>173</v>
      </c>
      <c r="C4" t="s">
        <v>165</v>
      </c>
      <c r="D4" t="s">
        <v>166</v>
      </c>
      <c r="E4" t="s">
        <v>163</v>
      </c>
      <c r="F4">
        <v>42.8</v>
      </c>
      <c r="G4">
        <v>30</v>
      </c>
      <c r="H4" t="s">
        <v>201</v>
      </c>
      <c r="I4" t="s">
        <v>170</v>
      </c>
      <c r="J4" s="13">
        <v>43631</v>
      </c>
      <c r="K4" t="str">
        <f t="shared" si="2"/>
        <v>Camilla Allwood</v>
      </c>
      <c r="L4">
        <f t="shared" si="3"/>
        <v>42.8</v>
      </c>
      <c r="N4" t="s">
        <v>91</v>
      </c>
    </row>
    <row r="5" spans="1:14" x14ac:dyDescent="0.2">
      <c r="A5" t="s">
        <v>172</v>
      </c>
      <c r="B5" t="s">
        <v>173</v>
      </c>
      <c r="C5" t="s">
        <v>165</v>
      </c>
      <c r="D5" t="s">
        <v>166</v>
      </c>
      <c r="E5" t="s">
        <v>163</v>
      </c>
      <c r="F5">
        <v>40.299999999999997</v>
      </c>
      <c r="G5">
        <v>31.9</v>
      </c>
      <c r="H5" t="s">
        <v>201</v>
      </c>
      <c r="I5" t="s">
        <v>170</v>
      </c>
      <c r="J5" s="13">
        <v>43659</v>
      </c>
      <c r="K5" t="str">
        <f t="shared" si="2"/>
        <v>Camilla Allwood</v>
      </c>
      <c r="L5">
        <f t="shared" si="3"/>
        <v>40.299999999999997</v>
      </c>
      <c r="N5" t="s">
        <v>93</v>
      </c>
    </row>
    <row r="6" spans="1:14" x14ac:dyDescent="0.2">
      <c r="A6" t="s">
        <v>172</v>
      </c>
      <c r="B6" t="s">
        <v>173</v>
      </c>
      <c r="C6" t="s">
        <v>165</v>
      </c>
      <c r="D6" t="s">
        <v>166</v>
      </c>
      <c r="E6" t="s">
        <v>124</v>
      </c>
      <c r="F6">
        <v>118.5</v>
      </c>
      <c r="G6">
        <v>40.4</v>
      </c>
      <c r="H6" t="s">
        <v>201</v>
      </c>
      <c r="I6" t="s">
        <v>170</v>
      </c>
      <c r="J6" s="13">
        <v>43631</v>
      </c>
      <c r="K6" t="str">
        <f t="shared" si="2"/>
        <v>Camilla Allwood</v>
      </c>
      <c r="L6">
        <f t="shared" si="3"/>
        <v>118.5</v>
      </c>
    </row>
    <row r="7" spans="1:14" x14ac:dyDescent="0.2">
      <c r="A7" t="s">
        <v>172</v>
      </c>
      <c r="B7" t="s">
        <v>173</v>
      </c>
      <c r="C7" t="s">
        <v>165</v>
      </c>
      <c r="D7" t="s">
        <v>166</v>
      </c>
      <c r="E7" t="s">
        <v>162</v>
      </c>
      <c r="F7">
        <v>487.6</v>
      </c>
      <c r="G7">
        <v>0</v>
      </c>
      <c r="H7" t="s">
        <v>201</v>
      </c>
      <c r="I7" t="s">
        <v>170</v>
      </c>
      <c r="J7" s="13">
        <v>43659</v>
      </c>
      <c r="K7" t="str">
        <f t="shared" si="2"/>
        <v>Camilla Allwood</v>
      </c>
      <c r="L7">
        <f t="shared" si="3"/>
        <v>487.6</v>
      </c>
    </row>
    <row r="8" spans="1:14" x14ac:dyDescent="0.2">
      <c r="A8" t="s">
        <v>172</v>
      </c>
      <c r="B8" t="s">
        <v>173</v>
      </c>
      <c r="C8" t="s">
        <v>165</v>
      </c>
      <c r="D8" t="s">
        <v>166</v>
      </c>
      <c r="E8" t="s">
        <v>121</v>
      </c>
      <c r="F8">
        <v>670.3</v>
      </c>
      <c r="G8">
        <v>73.8</v>
      </c>
      <c r="H8" t="s">
        <v>201</v>
      </c>
      <c r="I8" t="s">
        <v>170</v>
      </c>
      <c r="J8" s="13">
        <v>43631</v>
      </c>
      <c r="K8" t="str">
        <f t="shared" si="2"/>
        <v>Camilla Allwood</v>
      </c>
      <c r="L8">
        <f t="shared" si="3"/>
        <v>670.3</v>
      </c>
    </row>
    <row r="9" spans="1:14" x14ac:dyDescent="0.2">
      <c r="A9" t="s">
        <v>172</v>
      </c>
      <c r="B9" t="s">
        <v>173</v>
      </c>
      <c r="C9" t="s">
        <v>165</v>
      </c>
      <c r="D9" t="s">
        <v>166</v>
      </c>
      <c r="E9" t="s">
        <v>16</v>
      </c>
      <c r="F9">
        <v>18.8</v>
      </c>
      <c r="G9">
        <v>72.099999999999994</v>
      </c>
      <c r="H9" t="s">
        <v>201</v>
      </c>
      <c r="I9" t="s">
        <v>202</v>
      </c>
      <c r="J9" s="13">
        <v>43607</v>
      </c>
      <c r="K9" t="str">
        <f t="shared" si="2"/>
        <v>Camilla Allwood</v>
      </c>
      <c r="L9">
        <f t="shared" si="3"/>
        <v>18.8</v>
      </c>
    </row>
    <row r="10" spans="1:14" x14ac:dyDescent="0.2">
      <c r="A10" t="s">
        <v>172</v>
      </c>
      <c r="B10" t="s">
        <v>173</v>
      </c>
      <c r="C10" t="s">
        <v>165</v>
      </c>
      <c r="D10" t="s">
        <v>166</v>
      </c>
      <c r="E10" t="s">
        <v>16</v>
      </c>
      <c r="F10">
        <v>17.8</v>
      </c>
      <c r="G10">
        <v>76.099999999999994</v>
      </c>
      <c r="H10" t="s">
        <v>201</v>
      </c>
      <c r="I10" t="s">
        <v>170</v>
      </c>
      <c r="J10" s="13">
        <v>43659</v>
      </c>
      <c r="K10" t="str">
        <f t="shared" si="2"/>
        <v>Camilla Allwood</v>
      </c>
      <c r="L10">
        <f t="shared" si="3"/>
        <v>17.8</v>
      </c>
    </row>
    <row r="11" spans="1:14" x14ac:dyDescent="0.2">
      <c r="A11" t="s">
        <v>172</v>
      </c>
      <c r="B11" t="s">
        <v>173</v>
      </c>
      <c r="C11" t="s">
        <v>165</v>
      </c>
      <c r="D11" t="s">
        <v>166</v>
      </c>
      <c r="E11" t="s">
        <v>17</v>
      </c>
      <c r="F11">
        <v>40.299999999999997</v>
      </c>
      <c r="G11">
        <v>70.2</v>
      </c>
      <c r="H11" t="s">
        <v>201</v>
      </c>
      <c r="I11" t="s">
        <v>205</v>
      </c>
      <c r="J11" s="13">
        <v>43626</v>
      </c>
      <c r="K11" t="str">
        <f t="shared" si="2"/>
        <v>Camilla Allwood</v>
      </c>
      <c r="L11">
        <f t="shared" si="3"/>
        <v>40.299999999999997</v>
      </c>
    </row>
    <row r="12" spans="1:14" x14ac:dyDescent="0.2">
      <c r="A12" t="s">
        <v>172</v>
      </c>
      <c r="B12" t="s">
        <v>173</v>
      </c>
      <c r="C12" t="s">
        <v>165</v>
      </c>
      <c r="D12" t="s">
        <v>166</v>
      </c>
      <c r="E12" t="s">
        <v>17</v>
      </c>
      <c r="F12">
        <v>38.299999999999997</v>
      </c>
      <c r="G12">
        <v>73.900000000000006</v>
      </c>
      <c r="H12" t="s">
        <v>201</v>
      </c>
      <c r="I12" t="s">
        <v>205</v>
      </c>
      <c r="J12" s="13">
        <v>43656</v>
      </c>
      <c r="K12" t="str">
        <f t="shared" si="2"/>
        <v>Camilla Allwood</v>
      </c>
      <c r="L12">
        <f t="shared" si="3"/>
        <v>38.299999999999997</v>
      </c>
    </row>
    <row r="13" spans="1:14" x14ac:dyDescent="0.2">
      <c r="A13" t="s">
        <v>172</v>
      </c>
      <c r="B13" t="s">
        <v>173</v>
      </c>
      <c r="C13" t="s">
        <v>165</v>
      </c>
      <c r="D13" t="s">
        <v>166</v>
      </c>
      <c r="E13" t="s">
        <v>18</v>
      </c>
      <c r="F13">
        <v>95.5</v>
      </c>
      <c r="G13">
        <v>66.8</v>
      </c>
      <c r="H13" t="s">
        <v>201</v>
      </c>
      <c r="I13" t="s">
        <v>170</v>
      </c>
      <c r="J13" s="13">
        <v>43631</v>
      </c>
      <c r="K13" t="str">
        <f t="shared" si="2"/>
        <v>Camilla Allwood</v>
      </c>
      <c r="L13">
        <f t="shared" si="3"/>
        <v>95.5</v>
      </c>
    </row>
    <row r="14" spans="1:14" x14ac:dyDescent="0.2">
      <c r="A14" t="s">
        <v>172</v>
      </c>
      <c r="B14" t="s">
        <v>173</v>
      </c>
      <c r="C14" t="s">
        <v>165</v>
      </c>
      <c r="D14" t="s">
        <v>166</v>
      </c>
      <c r="E14" t="s">
        <v>18</v>
      </c>
      <c r="F14">
        <v>93.5</v>
      </c>
      <c r="G14">
        <v>68.2</v>
      </c>
      <c r="H14" t="s">
        <v>201</v>
      </c>
      <c r="I14" t="s">
        <v>202</v>
      </c>
      <c r="J14" s="13">
        <v>43649</v>
      </c>
      <c r="K14" t="str">
        <f t="shared" si="2"/>
        <v>Camilla Allwood</v>
      </c>
      <c r="L14">
        <f t="shared" si="3"/>
        <v>93.5</v>
      </c>
    </row>
    <row r="15" spans="1:14" x14ac:dyDescent="0.2">
      <c r="A15" t="s">
        <v>172</v>
      </c>
      <c r="B15" t="s">
        <v>173</v>
      </c>
      <c r="C15" t="s">
        <v>165</v>
      </c>
      <c r="D15" t="s">
        <v>166</v>
      </c>
      <c r="E15" t="s">
        <v>18</v>
      </c>
      <c r="F15">
        <v>100</v>
      </c>
      <c r="G15">
        <v>63.8</v>
      </c>
      <c r="H15" t="s">
        <v>201</v>
      </c>
      <c r="I15" t="s">
        <v>202</v>
      </c>
      <c r="J15" s="13">
        <v>43663</v>
      </c>
      <c r="K15" t="str">
        <f t="shared" si="2"/>
        <v>Camilla Allwood</v>
      </c>
      <c r="L15">
        <f t="shared" si="3"/>
        <v>100</v>
      </c>
    </row>
    <row r="16" spans="1:14" x14ac:dyDescent="0.2">
      <c r="A16" t="s">
        <v>172</v>
      </c>
      <c r="B16" t="s">
        <v>173</v>
      </c>
      <c r="C16" t="s">
        <v>165</v>
      </c>
      <c r="D16" t="s">
        <v>166</v>
      </c>
      <c r="E16" t="s">
        <v>19</v>
      </c>
      <c r="F16">
        <v>219.3</v>
      </c>
      <c r="G16">
        <v>66.5</v>
      </c>
      <c r="H16" t="s">
        <v>201</v>
      </c>
      <c r="I16" t="s">
        <v>205</v>
      </c>
      <c r="J16" s="13">
        <v>43656</v>
      </c>
      <c r="K16" t="str">
        <f t="shared" si="2"/>
        <v>Camilla Allwood</v>
      </c>
      <c r="L16">
        <f t="shared" si="3"/>
        <v>219.3</v>
      </c>
    </row>
    <row r="17" spans="1:12" x14ac:dyDescent="0.2">
      <c r="A17" t="s">
        <v>172</v>
      </c>
      <c r="B17" t="s">
        <v>173</v>
      </c>
      <c r="C17" t="s">
        <v>165</v>
      </c>
      <c r="D17" t="s">
        <v>166</v>
      </c>
      <c r="E17" t="s">
        <v>19</v>
      </c>
      <c r="F17">
        <v>209.9</v>
      </c>
      <c r="G17">
        <v>69.5</v>
      </c>
      <c r="H17" t="s">
        <v>201</v>
      </c>
      <c r="I17" t="s">
        <v>202</v>
      </c>
      <c r="J17" s="13">
        <v>43663</v>
      </c>
      <c r="K17" t="str">
        <f t="shared" si="2"/>
        <v>Camilla Allwood</v>
      </c>
      <c r="L17">
        <f t="shared" si="3"/>
        <v>209.9</v>
      </c>
    </row>
    <row r="18" spans="1:12" x14ac:dyDescent="0.2">
      <c r="A18" t="s">
        <v>172</v>
      </c>
      <c r="B18" t="s">
        <v>173</v>
      </c>
      <c r="C18" t="s">
        <v>165</v>
      </c>
      <c r="D18" t="s">
        <v>166</v>
      </c>
      <c r="E18" t="s">
        <v>20</v>
      </c>
      <c r="F18">
        <v>441.8</v>
      </c>
      <c r="G18">
        <v>71.7</v>
      </c>
      <c r="H18" t="s">
        <v>201</v>
      </c>
      <c r="I18" t="s">
        <v>205</v>
      </c>
      <c r="J18" s="13">
        <v>43640</v>
      </c>
      <c r="K18" t="str">
        <f t="shared" si="2"/>
        <v>Camilla Allwood</v>
      </c>
      <c r="L18">
        <f t="shared" si="3"/>
        <v>441.8</v>
      </c>
    </row>
    <row r="19" spans="1:12" x14ac:dyDescent="0.2">
      <c r="A19" t="s">
        <v>172</v>
      </c>
      <c r="B19" t="s">
        <v>173</v>
      </c>
      <c r="C19" t="s">
        <v>165</v>
      </c>
      <c r="D19" t="s">
        <v>166</v>
      </c>
      <c r="E19" t="s">
        <v>271</v>
      </c>
      <c r="F19">
        <v>470.6</v>
      </c>
      <c r="G19">
        <v>72.8</v>
      </c>
      <c r="H19" t="s">
        <v>201</v>
      </c>
      <c r="I19" t="s">
        <v>272</v>
      </c>
      <c r="J19" s="13">
        <v>43655</v>
      </c>
      <c r="K19" t="str">
        <f t="shared" si="2"/>
        <v>Camilla Allwood</v>
      </c>
      <c r="L19">
        <f t="shared" si="3"/>
        <v>470.6</v>
      </c>
    </row>
    <row r="20" spans="1:12" x14ac:dyDescent="0.2">
      <c r="A20" t="s">
        <v>172</v>
      </c>
      <c r="B20" t="s">
        <v>173</v>
      </c>
      <c r="C20" t="s">
        <v>165</v>
      </c>
      <c r="D20" t="s">
        <v>166</v>
      </c>
      <c r="E20" t="s">
        <v>21</v>
      </c>
      <c r="F20">
        <v>920.6</v>
      </c>
      <c r="G20">
        <v>73.2</v>
      </c>
      <c r="H20" t="s">
        <v>201</v>
      </c>
      <c r="I20" t="s">
        <v>268</v>
      </c>
      <c r="J20" s="13">
        <v>43662</v>
      </c>
      <c r="K20" t="str">
        <f t="shared" si="2"/>
        <v>Camilla Allwood</v>
      </c>
      <c r="L20">
        <f t="shared" si="3"/>
        <v>920.6</v>
      </c>
    </row>
    <row r="21" spans="1:12" x14ac:dyDescent="0.2">
      <c r="A21" t="s">
        <v>172</v>
      </c>
      <c r="B21" t="s">
        <v>173</v>
      </c>
      <c r="C21" t="s">
        <v>165</v>
      </c>
      <c r="D21" t="s">
        <v>166</v>
      </c>
      <c r="E21" t="s">
        <v>22</v>
      </c>
      <c r="F21">
        <v>1649.85</v>
      </c>
      <c r="G21">
        <v>69.7</v>
      </c>
      <c r="H21" t="s">
        <v>201</v>
      </c>
      <c r="I21" t="s">
        <v>301</v>
      </c>
      <c r="J21" s="13">
        <v>43670</v>
      </c>
      <c r="K21" t="str">
        <f t="shared" si="2"/>
        <v>Camilla Allwood</v>
      </c>
      <c r="L21">
        <f t="shared" si="3"/>
        <v>1649.85</v>
      </c>
    </row>
    <row r="22" spans="1:12" x14ac:dyDescent="0.2">
      <c r="A22" t="s">
        <v>172</v>
      </c>
      <c r="B22" t="s">
        <v>173</v>
      </c>
      <c r="C22" t="s">
        <v>165</v>
      </c>
      <c r="D22" t="s">
        <v>175</v>
      </c>
      <c r="E22" t="s">
        <v>133</v>
      </c>
      <c r="F22">
        <v>9.23</v>
      </c>
      <c r="G22">
        <v>0</v>
      </c>
      <c r="H22" t="s">
        <v>201</v>
      </c>
      <c r="I22" t="s">
        <v>170</v>
      </c>
      <c r="J22" s="13">
        <v>43603</v>
      </c>
      <c r="K22" t="str">
        <f t="shared" si="2"/>
        <v>Camilla Allwood</v>
      </c>
      <c r="L22">
        <f t="shared" si="3"/>
        <v>9.23</v>
      </c>
    </row>
    <row r="23" spans="1:12" x14ac:dyDescent="0.2">
      <c r="A23" t="s">
        <v>172</v>
      </c>
      <c r="B23" t="s">
        <v>173</v>
      </c>
      <c r="C23" t="s">
        <v>165</v>
      </c>
      <c r="D23" t="s">
        <v>175</v>
      </c>
      <c r="E23" t="s">
        <v>129</v>
      </c>
      <c r="F23">
        <v>11.07</v>
      </c>
      <c r="G23">
        <v>22.9</v>
      </c>
      <c r="H23" t="s">
        <v>201</v>
      </c>
      <c r="I23" t="s">
        <v>170</v>
      </c>
      <c r="J23" s="13">
        <v>43603</v>
      </c>
      <c r="K23" t="str">
        <f t="shared" si="2"/>
        <v>Camilla Allwood</v>
      </c>
      <c r="L23">
        <f t="shared" si="3"/>
        <v>11.07</v>
      </c>
    </row>
    <row r="24" spans="1:12" x14ac:dyDescent="0.2">
      <c r="A24" t="s">
        <v>172</v>
      </c>
      <c r="B24" t="s">
        <v>173</v>
      </c>
      <c r="C24" t="s">
        <v>165</v>
      </c>
      <c r="D24" t="s">
        <v>175</v>
      </c>
      <c r="E24" t="s">
        <v>129</v>
      </c>
      <c r="F24">
        <v>11.58</v>
      </c>
      <c r="G24">
        <v>24</v>
      </c>
      <c r="H24" t="s">
        <v>201</v>
      </c>
      <c r="I24" t="s">
        <v>202</v>
      </c>
      <c r="J24" s="13">
        <v>43607</v>
      </c>
      <c r="K24" t="str">
        <f t="shared" si="2"/>
        <v>Camilla Allwood</v>
      </c>
      <c r="L24">
        <f t="shared" si="3"/>
        <v>11.58</v>
      </c>
    </row>
    <row r="25" spans="1:12" x14ac:dyDescent="0.2">
      <c r="A25" t="s">
        <v>172</v>
      </c>
      <c r="B25" t="s">
        <v>173</v>
      </c>
      <c r="C25" t="s">
        <v>165</v>
      </c>
      <c r="D25" t="s">
        <v>175</v>
      </c>
      <c r="E25" t="s">
        <v>129</v>
      </c>
      <c r="F25">
        <v>12.39</v>
      </c>
      <c r="G25">
        <v>25.7</v>
      </c>
      <c r="H25" t="s">
        <v>201</v>
      </c>
      <c r="I25" t="s">
        <v>205</v>
      </c>
      <c r="J25" s="13">
        <v>43640</v>
      </c>
      <c r="K25" t="str">
        <f t="shared" si="2"/>
        <v>Camilla Allwood</v>
      </c>
      <c r="L25">
        <f t="shared" si="3"/>
        <v>12.39</v>
      </c>
    </row>
    <row r="26" spans="1:12" x14ac:dyDescent="0.2">
      <c r="A26" t="s">
        <v>172</v>
      </c>
      <c r="B26" t="s">
        <v>173</v>
      </c>
      <c r="C26" t="s">
        <v>165</v>
      </c>
      <c r="D26" t="s">
        <v>175</v>
      </c>
      <c r="E26" t="s">
        <v>143</v>
      </c>
      <c r="F26">
        <v>4.67</v>
      </c>
      <c r="G26">
        <v>0</v>
      </c>
      <c r="H26" t="s">
        <v>201</v>
      </c>
      <c r="I26" t="s">
        <v>170</v>
      </c>
      <c r="J26" s="13">
        <v>43603</v>
      </c>
      <c r="K26" t="str">
        <f t="shared" si="2"/>
        <v>Camilla Allwood</v>
      </c>
      <c r="L26">
        <f t="shared" si="3"/>
        <v>4.67</v>
      </c>
    </row>
    <row r="27" spans="1:12" x14ac:dyDescent="0.2">
      <c r="A27" t="s">
        <v>172</v>
      </c>
      <c r="B27" t="s">
        <v>173</v>
      </c>
      <c r="C27" t="s">
        <v>165</v>
      </c>
      <c r="D27" t="s">
        <v>175</v>
      </c>
      <c r="E27" t="s">
        <v>144</v>
      </c>
      <c r="F27">
        <v>4.96</v>
      </c>
      <c r="G27">
        <v>36.799999999999997</v>
      </c>
      <c r="H27" t="s">
        <v>201</v>
      </c>
      <c r="I27" t="s">
        <v>205</v>
      </c>
      <c r="J27" s="13">
        <v>43626</v>
      </c>
      <c r="K27" t="str">
        <f t="shared" si="2"/>
        <v>Camilla Allwood</v>
      </c>
      <c r="L27">
        <f t="shared" si="3"/>
        <v>4.96</v>
      </c>
    </row>
    <row r="28" spans="1:12" x14ac:dyDescent="0.2">
      <c r="A28" t="s">
        <v>172</v>
      </c>
      <c r="B28" t="s">
        <v>173</v>
      </c>
      <c r="C28" t="s">
        <v>165</v>
      </c>
      <c r="D28" t="s">
        <v>175</v>
      </c>
      <c r="E28" t="s">
        <v>147</v>
      </c>
      <c r="F28">
        <v>12.5</v>
      </c>
      <c r="G28">
        <v>0</v>
      </c>
      <c r="H28" t="s">
        <v>201</v>
      </c>
      <c r="I28" t="s">
        <v>170</v>
      </c>
      <c r="J28" s="13">
        <v>43603</v>
      </c>
      <c r="K28" t="str">
        <f t="shared" si="2"/>
        <v>Camilla Allwood</v>
      </c>
      <c r="L28">
        <f t="shared" si="3"/>
        <v>12.5</v>
      </c>
    </row>
    <row r="29" spans="1:12" x14ac:dyDescent="0.2">
      <c r="A29" t="s">
        <v>172</v>
      </c>
      <c r="B29" t="s">
        <v>173</v>
      </c>
      <c r="C29" t="s">
        <v>165</v>
      </c>
      <c r="D29" t="s">
        <v>175</v>
      </c>
      <c r="E29" t="s">
        <v>147</v>
      </c>
      <c r="F29">
        <v>14.44</v>
      </c>
      <c r="G29">
        <v>0</v>
      </c>
      <c r="H29" t="s">
        <v>201</v>
      </c>
      <c r="I29" t="s">
        <v>170</v>
      </c>
      <c r="J29" s="13">
        <v>43631</v>
      </c>
      <c r="K29" t="str">
        <f t="shared" si="2"/>
        <v>Camilla Allwood</v>
      </c>
      <c r="L29">
        <f t="shared" si="3"/>
        <v>14.44</v>
      </c>
    </row>
    <row r="30" spans="1:12" x14ac:dyDescent="0.2">
      <c r="A30" t="s">
        <v>172</v>
      </c>
      <c r="B30" t="s">
        <v>173</v>
      </c>
      <c r="C30" t="s">
        <v>165</v>
      </c>
      <c r="D30" t="s">
        <v>175</v>
      </c>
      <c r="E30" t="s">
        <v>147</v>
      </c>
      <c r="F30">
        <v>13.86</v>
      </c>
      <c r="G30">
        <v>0</v>
      </c>
      <c r="H30" t="s">
        <v>201</v>
      </c>
      <c r="I30" t="s">
        <v>170</v>
      </c>
      <c r="J30" s="13">
        <v>43659</v>
      </c>
      <c r="K30" t="str">
        <f t="shared" si="2"/>
        <v>Camilla Allwood</v>
      </c>
      <c r="L30">
        <f t="shared" si="3"/>
        <v>13.86</v>
      </c>
    </row>
    <row r="31" spans="1:12" x14ac:dyDescent="0.2">
      <c r="A31" t="s">
        <v>172</v>
      </c>
      <c r="B31" t="s">
        <v>173</v>
      </c>
      <c r="C31" t="s">
        <v>165</v>
      </c>
      <c r="D31" t="s">
        <v>175</v>
      </c>
      <c r="E31" t="s">
        <v>146</v>
      </c>
      <c r="F31">
        <v>14.25</v>
      </c>
      <c r="G31">
        <v>28.2</v>
      </c>
      <c r="H31" t="s">
        <v>201</v>
      </c>
      <c r="I31" t="s">
        <v>205</v>
      </c>
      <c r="J31" s="13">
        <v>43626</v>
      </c>
      <c r="K31" t="str">
        <f t="shared" si="2"/>
        <v>Camilla Allwood</v>
      </c>
      <c r="L31">
        <f t="shared" si="3"/>
        <v>14.25</v>
      </c>
    </row>
    <row r="32" spans="1:12" x14ac:dyDescent="0.2">
      <c r="A32" t="s">
        <v>172</v>
      </c>
      <c r="B32" t="s">
        <v>173</v>
      </c>
      <c r="C32" t="s">
        <v>165</v>
      </c>
      <c r="D32" t="s">
        <v>175</v>
      </c>
      <c r="E32" t="s">
        <v>146</v>
      </c>
      <c r="F32">
        <v>17.059999999999999</v>
      </c>
      <c r="G32">
        <v>33.799999999999997</v>
      </c>
      <c r="H32" t="s">
        <v>201</v>
      </c>
      <c r="I32" t="s">
        <v>205</v>
      </c>
      <c r="J32" s="13">
        <v>43656</v>
      </c>
      <c r="K32" t="str">
        <f t="shared" si="2"/>
        <v>Camilla Allwood</v>
      </c>
      <c r="L32">
        <f t="shared" si="3"/>
        <v>17.059999999999999</v>
      </c>
    </row>
    <row r="33" spans="1:12" x14ac:dyDescent="0.2">
      <c r="A33" t="s">
        <v>172</v>
      </c>
      <c r="B33" t="s">
        <v>173</v>
      </c>
      <c r="C33" t="s">
        <v>165</v>
      </c>
      <c r="D33" t="s">
        <v>175</v>
      </c>
      <c r="E33" t="s">
        <v>123</v>
      </c>
      <c r="F33">
        <v>2.54</v>
      </c>
      <c r="G33">
        <v>49.3</v>
      </c>
      <c r="H33" t="s">
        <v>201</v>
      </c>
      <c r="I33" t="s">
        <v>202</v>
      </c>
      <c r="J33" s="13">
        <v>43621</v>
      </c>
      <c r="K33" t="str">
        <f t="shared" si="2"/>
        <v>Camilla Allwood</v>
      </c>
      <c r="L33">
        <f t="shared" si="3"/>
        <v>2.54</v>
      </c>
    </row>
    <row r="34" spans="1:12" x14ac:dyDescent="0.2">
      <c r="A34" t="s">
        <v>172</v>
      </c>
      <c r="B34" t="s">
        <v>173</v>
      </c>
      <c r="C34" t="s">
        <v>165</v>
      </c>
      <c r="D34" t="s">
        <v>175</v>
      </c>
      <c r="E34" t="s">
        <v>123</v>
      </c>
      <c r="F34">
        <v>2.23</v>
      </c>
      <c r="G34">
        <v>43.3</v>
      </c>
      <c r="H34" t="s">
        <v>201</v>
      </c>
      <c r="I34" t="s">
        <v>205</v>
      </c>
      <c r="J34" s="13">
        <v>43626</v>
      </c>
      <c r="K34" t="str">
        <f t="shared" si="2"/>
        <v>Camilla Allwood</v>
      </c>
      <c r="L34">
        <f t="shared" si="3"/>
        <v>2.23</v>
      </c>
    </row>
    <row r="35" spans="1:12" x14ac:dyDescent="0.2">
      <c r="A35" t="s">
        <v>172</v>
      </c>
      <c r="B35" t="s">
        <v>173</v>
      </c>
      <c r="C35" t="s">
        <v>165</v>
      </c>
      <c r="D35" t="s">
        <v>175</v>
      </c>
      <c r="E35" t="s">
        <v>125</v>
      </c>
      <c r="F35">
        <v>5.62</v>
      </c>
      <c r="G35">
        <v>54.4</v>
      </c>
      <c r="H35" t="s">
        <v>201</v>
      </c>
      <c r="I35" t="s">
        <v>205</v>
      </c>
      <c r="J35" s="13">
        <v>43626</v>
      </c>
      <c r="K35" t="str">
        <f t="shared" si="2"/>
        <v>Camilla Allwood</v>
      </c>
      <c r="L35">
        <f t="shared" si="3"/>
        <v>5.62</v>
      </c>
    </row>
    <row r="36" spans="1:12" x14ac:dyDescent="0.2">
      <c r="A36" t="s">
        <v>172</v>
      </c>
      <c r="B36" t="s">
        <v>173</v>
      </c>
      <c r="C36" t="s">
        <v>165</v>
      </c>
      <c r="D36" t="s">
        <v>175</v>
      </c>
      <c r="E36" t="s">
        <v>125</v>
      </c>
      <c r="F36">
        <v>5.87</v>
      </c>
      <c r="G36">
        <v>56.8</v>
      </c>
      <c r="H36" t="s">
        <v>201</v>
      </c>
      <c r="I36" t="s">
        <v>205</v>
      </c>
      <c r="J36" s="13">
        <v>43640</v>
      </c>
      <c r="K36" t="str">
        <f t="shared" si="2"/>
        <v>Camilla Allwood</v>
      </c>
      <c r="L36">
        <f t="shared" si="3"/>
        <v>5.87</v>
      </c>
    </row>
    <row r="37" spans="1:12" x14ac:dyDescent="0.2">
      <c r="A37" t="s">
        <v>172</v>
      </c>
      <c r="B37" t="s">
        <v>173</v>
      </c>
      <c r="C37" t="s">
        <v>165</v>
      </c>
      <c r="D37" t="s">
        <v>175</v>
      </c>
      <c r="E37" t="s">
        <v>125</v>
      </c>
      <c r="F37">
        <v>6.37</v>
      </c>
      <c r="G37">
        <v>61.6</v>
      </c>
      <c r="H37" t="s">
        <v>201</v>
      </c>
      <c r="I37" t="s">
        <v>202</v>
      </c>
      <c r="J37" s="13">
        <v>43649</v>
      </c>
      <c r="K37" t="str">
        <f t="shared" si="2"/>
        <v>Camilla Allwood</v>
      </c>
      <c r="L37">
        <f t="shared" si="3"/>
        <v>6.37</v>
      </c>
    </row>
    <row r="38" spans="1:12" x14ac:dyDescent="0.2">
      <c r="A38" t="s">
        <v>172</v>
      </c>
      <c r="B38" t="s">
        <v>173</v>
      </c>
      <c r="C38" t="s">
        <v>165</v>
      </c>
      <c r="D38" t="s">
        <v>175</v>
      </c>
      <c r="E38" t="s">
        <v>125</v>
      </c>
      <c r="F38">
        <v>6.26</v>
      </c>
      <c r="G38">
        <v>60.5</v>
      </c>
      <c r="H38" t="s">
        <v>201</v>
      </c>
      <c r="I38" t="s">
        <v>170</v>
      </c>
      <c r="J38" s="13">
        <v>43659</v>
      </c>
      <c r="K38" t="str">
        <f t="shared" si="2"/>
        <v>Camilla Allwood</v>
      </c>
      <c r="L38">
        <f t="shared" si="3"/>
        <v>6.26</v>
      </c>
    </row>
    <row r="39" spans="1:12" x14ac:dyDescent="0.2">
      <c r="A39" t="s">
        <v>172</v>
      </c>
      <c r="B39" t="s">
        <v>173</v>
      </c>
      <c r="C39" t="s">
        <v>165</v>
      </c>
      <c r="D39" t="s">
        <v>175</v>
      </c>
      <c r="E39" t="s">
        <v>125</v>
      </c>
      <c r="F39">
        <v>5.85</v>
      </c>
      <c r="G39">
        <v>56.6</v>
      </c>
      <c r="H39" t="s">
        <v>201</v>
      </c>
      <c r="I39" t="s">
        <v>202</v>
      </c>
      <c r="J39" s="13">
        <v>43663</v>
      </c>
      <c r="K39" t="str">
        <f t="shared" si="2"/>
        <v>Camilla Allwood</v>
      </c>
      <c r="L39">
        <f t="shared" si="3"/>
        <v>5.85</v>
      </c>
    </row>
    <row r="40" spans="1:12" x14ac:dyDescent="0.2">
      <c r="A40" t="s">
        <v>172</v>
      </c>
      <c r="B40" t="s">
        <v>173</v>
      </c>
      <c r="C40" t="s">
        <v>165</v>
      </c>
      <c r="D40" t="s">
        <v>175</v>
      </c>
      <c r="E40" t="s">
        <v>122</v>
      </c>
      <c r="F40">
        <v>1</v>
      </c>
      <c r="G40">
        <v>68.5</v>
      </c>
      <c r="H40" t="s">
        <v>201</v>
      </c>
      <c r="I40" t="s">
        <v>205</v>
      </c>
      <c r="J40" s="13">
        <v>43640</v>
      </c>
      <c r="K40" t="str">
        <f t="shared" si="2"/>
        <v>Camilla Allwood</v>
      </c>
      <c r="L40">
        <f t="shared" si="3"/>
        <v>1</v>
      </c>
    </row>
    <row r="41" spans="1:12" x14ac:dyDescent="0.2">
      <c r="A41" t="s">
        <v>172</v>
      </c>
      <c r="B41" t="s">
        <v>173</v>
      </c>
      <c r="C41" t="s">
        <v>165</v>
      </c>
      <c r="D41" t="s">
        <v>175</v>
      </c>
      <c r="E41" t="s">
        <v>122</v>
      </c>
      <c r="F41">
        <v>1</v>
      </c>
      <c r="G41">
        <v>68.5</v>
      </c>
      <c r="H41" t="s">
        <v>201</v>
      </c>
      <c r="I41" t="s">
        <v>205</v>
      </c>
      <c r="J41" s="13">
        <v>43656</v>
      </c>
      <c r="K41" t="str">
        <f t="shared" si="2"/>
        <v>Camilla Allwood</v>
      </c>
      <c r="L41">
        <f t="shared" si="3"/>
        <v>1</v>
      </c>
    </row>
    <row r="42" spans="1:12" x14ac:dyDescent="0.2">
      <c r="A42" t="s">
        <v>266</v>
      </c>
      <c r="B42" t="s">
        <v>267</v>
      </c>
      <c r="C42" t="s">
        <v>165</v>
      </c>
      <c r="D42" t="s">
        <v>166</v>
      </c>
      <c r="E42" t="s">
        <v>21</v>
      </c>
      <c r="F42">
        <v>658.2</v>
      </c>
      <c r="G42">
        <v>78.099999999999994</v>
      </c>
      <c r="H42" t="s">
        <v>176</v>
      </c>
      <c r="I42" t="s">
        <v>268</v>
      </c>
      <c r="J42" s="13">
        <v>43662</v>
      </c>
      <c r="K42" t="str">
        <f t="shared" si="2"/>
        <v>Ahlem Ben Gueblia</v>
      </c>
      <c r="L42">
        <f t="shared" si="3"/>
        <v>658.2</v>
      </c>
    </row>
    <row r="43" spans="1:12" x14ac:dyDescent="0.2">
      <c r="A43" t="s">
        <v>264</v>
      </c>
      <c r="B43" t="s">
        <v>265</v>
      </c>
      <c r="C43" t="s">
        <v>165</v>
      </c>
      <c r="D43" t="s">
        <v>166</v>
      </c>
      <c r="E43" t="s">
        <v>185</v>
      </c>
      <c r="F43">
        <v>12.83</v>
      </c>
      <c r="G43">
        <v>0</v>
      </c>
      <c r="H43" t="s">
        <v>186</v>
      </c>
      <c r="I43" t="s">
        <v>167</v>
      </c>
      <c r="J43" s="13">
        <v>43639</v>
      </c>
      <c r="K43" t="str">
        <f t="shared" si="2"/>
        <v>Pippa Bethune</v>
      </c>
      <c r="L43">
        <f t="shared" si="3"/>
        <v>12.83</v>
      </c>
    </row>
    <row r="44" spans="1:12" x14ac:dyDescent="0.2">
      <c r="A44" t="s">
        <v>264</v>
      </c>
      <c r="B44" t="s">
        <v>265</v>
      </c>
      <c r="C44" t="s">
        <v>165</v>
      </c>
      <c r="D44" t="s">
        <v>166</v>
      </c>
      <c r="E44" t="s">
        <v>19</v>
      </c>
      <c r="F44">
        <v>191.69</v>
      </c>
      <c r="G44">
        <v>73.900000000000006</v>
      </c>
      <c r="H44" t="s">
        <v>186</v>
      </c>
      <c r="I44" t="s">
        <v>167</v>
      </c>
      <c r="J44" s="13">
        <v>43639</v>
      </c>
      <c r="K44" t="str">
        <f t="shared" si="2"/>
        <v>Pippa Bethune</v>
      </c>
      <c r="L44">
        <f t="shared" si="3"/>
        <v>191.69</v>
      </c>
    </row>
    <row r="45" spans="1:12" x14ac:dyDescent="0.2">
      <c r="A45" t="s">
        <v>211</v>
      </c>
      <c r="B45" t="s">
        <v>212</v>
      </c>
      <c r="C45" t="s">
        <v>165</v>
      </c>
      <c r="D45" t="s">
        <v>166</v>
      </c>
      <c r="E45" t="s">
        <v>162</v>
      </c>
      <c r="F45">
        <v>382.2</v>
      </c>
      <c r="G45">
        <v>0</v>
      </c>
      <c r="H45" t="s">
        <v>191</v>
      </c>
      <c r="I45" t="s">
        <v>170</v>
      </c>
      <c r="J45" s="13">
        <v>43603</v>
      </c>
      <c r="K45" t="str">
        <f t="shared" si="2"/>
        <v>Victoria Brown</v>
      </c>
      <c r="L45">
        <f t="shared" si="3"/>
        <v>382.2</v>
      </c>
    </row>
    <row r="46" spans="1:12" x14ac:dyDescent="0.2">
      <c r="A46" t="s">
        <v>211</v>
      </c>
      <c r="B46" t="s">
        <v>212</v>
      </c>
      <c r="C46" t="s">
        <v>165</v>
      </c>
      <c r="D46" t="s">
        <v>166</v>
      </c>
      <c r="E46" t="s">
        <v>121</v>
      </c>
      <c r="F46">
        <v>534.70000000000005</v>
      </c>
      <c r="G46">
        <v>78.400000000000006</v>
      </c>
      <c r="H46" t="s">
        <v>191</v>
      </c>
      <c r="I46" t="s">
        <v>170</v>
      </c>
      <c r="J46" s="13">
        <v>43631</v>
      </c>
      <c r="K46" t="str">
        <f t="shared" si="2"/>
        <v>Victoria Brown</v>
      </c>
      <c r="L46">
        <f t="shared" si="3"/>
        <v>534.70000000000005</v>
      </c>
    </row>
    <row r="47" spans="1:12" x14ac:dyDescent="0.2">
      <c r="A47" t="s">
        <v>211</v>
      </c>
      <c r="B47" t="s">
        <v>212</v>
      </c>
      <c r="C47" t="s">
        <v>165</v>
      </c>
      <c r="D47" t="s">
        <v>166</v>
      </c>
      <c r="E47" t="s">
        <v>121</v>
      </c>
      <c r="F47">
        <v>498.3</v>
      </c>
      <c r="G47">
        <v>84.2</v>
      </c>
      <c r="H47" t="s">
        <v>191</v>
      </c>
      <c r="I47" t="s">
        <v>170</v>
      </c>
      <c r="J47" s="13">
        <v>43694</v>
      </c>
      <c r="K47" t="str">
        <f t="shared" si="2"/>
        <v>Victoria Brown</v>
      </c>
      <c r="L47">
        <f t="shared" si="3"/>
        <v>498.3</v>
      </c>
    </row>
    <row r="48" spans="1:12" x14ac:dyDescent="0.2">
      <c r="A48" t="s">
        <v>211</v>
      </c>
      <c r="B48" t="s">
        <v>212</v>
      </c>
      <c r="C48" t="s">
        <v>165</v>
      </c>
      <c r="D48" t="s">
        <v>166</v>
      </c>
      <c r="E48" t="s">
        <v>20</v>
      </c>
      <c r="F48">
        <v>333.4</v>
      </c>
      <c r="G48">
        <v>77.099999999999994</v>
      </c>
      <c r="H48" t="s">
        <v>191</v>
      </c>
      <c r="I48" t="s">
        <v>170</v>
      </c>
      <c r="J48" s="13">
        <v>43603</v>
      </c>
      <c r="K48" t="str">
        <f t="shared" si="2"/>
        <v>Victoria Brown</v>
      </c>
      <c r="L48">
        <f t="shared" si="3"/>
        <v>333.4</v>
      </c>
    </row>
    <row r="49" spans="1:12" x14ac:dyDescent="0.2">
      <c r="A49" t="s">
        <v>211</v>
      </c>
      <c r="B49" t="s">
        <v>212</v>
      </c>
      <c r="C49" t="s">
        <v>165</v>
      </c>
      <c r="D49" t="s">
        <v>166</v>
      </c>
      <c r="E49" t="s">
        <v>20</v>
      </c>
      <c r="F49">
        <v>324</v>
      </c>
      <c r="G49">
        <v>79.3</v>
      </c>
      <c r="H49" t="s">
        <v>191</v>
      </c>
      <c r="I49" t="s">
        <v>205</v>
      </c>
      <c r="J49" s="13">
        <v>43640</v>
      </c>
      <c r="K49" t="str">
        <f t="shared" si="2"/>
        <v>Victoria Brown</v>
      </c>
      <c r="L49">
        <f t="shared" si="3"/>
        <v>324</v>
      </c>
    </row>
    <row r="50" spans="1:12" x14ac:dyDescent="0.2">
      <c r="A50" t="s">
        <v>211</v>
      </c>
      <c r="B50" t="s">
        <v>212</v>
      </c>
      <c r="C50" t="s">
        <v>165</v>
      </c>
      <c r="D50" t="s">
        <v>166</v>
      </c>
      <c r="E50" t="s">
        <v>21</v>
      </c>
      <c r="F50">
        <v>690.7</v>
      </c>
      <c r="G50">
        <v>79.099999999999994</v>
      </c>
      <c r="H50" t="s">
        <v>191</v>
      </c>
      <c r="I50" t="s">
        <v>170</v>
      </c>
      <c r="J50" s="13">
        <v>43631</v>
      </c>
      <c r="K50" t="str">
        <f t="shared" si="2"/>
        <v>Victoria Brown</v>
      </c>
      <c r="L50">
        <f t="shared" si="3"/>
        <v>690.7</v>
      </c>
    </row>
    <row r="51" spans="1:12" x14ac:dyDescent="0.2">
      <c r="A51" t="s">
        <v>211</v>
      </c>
      <c r="B51" t="s">
        <v>212</v>
      </c>
      <c r="C51" t="s">
        <v>165</v>
      </c>
      <c r="D51" t="s">
        <v>166</v>
      </c>
      <c r="E51" t="s">
        <v>21</v>
      </c>
      <c r="F51">
        <v>665.9</v>
      </c>
      <c r="G51">
        <v>82</v>
      </c>
      <c r="H51" t="s">
        <v>191</v>
      </c>
      <c r="I51" t="s">
        <v>170</v>
      </c>
      <c r="J51" s="13">
        <v>43694</v>
      </c>
      <c r="K51" t="str">
        <f t="shared" si="2"/>
        <v>Victoria Brown</v>
      </c>
      <c r="L51">
        <f t="shared" si="3"/>
        <v>665.9</v>
      </c>
    </row>
    <row r="52" spans="1:12" x14ac:dyDescent="0.2">
      <c r="A52" t="s">
        <v>256</v>
      </c>
      <c r="B52" t="s">
        <v>257</v>
      </c>
      <c r="C52" t="s">
        <v>165</v>
      </c>
      <c r="D52" t="s">
        <v>166</v>
      </c>
      <c r="E52" t="s">
        <v>20</v>
      </c>
      <c r="F52">
        <v>355.2</v>
      </c>
      <c r="G52">
        <v>73.2</v>
      </c>
      <c r="H52" t="s">
        <v>194</v>
      </c>
      <c r="I52" t="s">
        <v>205</v>
      </c>
      <c r="J52" s="13">
        <v>43640</v>
      </c>
      <c r="K52" t="str">
        <f t="shared" si="2"/>
        <v>Jo Burkett</v>
      </c>
      <c r="L52">
        <f t="shared" si="3"/>
        <v>355.2</v>
      </c>
    </row>
    <row r="53" spans="1:12" x14ac:dyDescent="0.2">
      <c r="A53" t="s">
        <v>256</v>
      </c>
      <c r="B53" t="s">
        <v>257</v>
      </c>
      <c r="C53" t="s">
        <v>165</v>
      </c>
      <c r="D53" t="s">
        <v>166</v>
      </c>
      <c r="E53" t="s">
        <v>21</v>
      </c>
      <c r="F53">
        <v>751.7</v>
      </c>
      <c r="G53">
        <v>73.5</v>
      </c>
      <c r="H53" t="s">
        <v>194</v>
      </c>
      <c r="I53" t="s">
        <v>205</v>
      </c>
      <c r="J53" s="13">
        <v>43626</v>
      </c>
      <c r="K53" t="str">
        <f t="shared" si="2"/>
        <v>Jo Burkett</v>
      </c>
      <c r="L53">
        <f t="shared" si="3"/>
        <v>751.7</v>
      </c>
    </row>
    <row r="54" spans="1:12" x14ac:dyDescent="0.2">
      <c r="A54" t="s">
        <v>256</v>
      </c>
      <c r="B54" t="s">
        <v>257</v>
      </c>
      <c r="C54" t="s">
        <v>165</v>
      </c>
      <c r="D54" t="s">
        <v>166</v>
      </c>
      <c r="E54" t="s">
        <v>23</v>
      </c>
      <c r="F54">
        <v>2674.66</v>
      </c>
      <c r="G54">
        <v>72.5</v>
      </c>
      <c r="H54" t="s">
        <v>194</v>
      </c>
      <c r="I54" t="s">
        <v>304</v>
      </c>
      <c r="J54" s="13">
        <v>43726</v>
      </c>
      <c r="K54" t="str">
        <f t="shared" si="2"/>
        <v>Jo Burkett</v>
      </c>
      <c r="L54">
        <f t="shared" si="3"/>
        <v>2674.66</v>
      </c>
    </row>
    <row r="55" spans="1:12" x14ac:dyDescent="0.2">
      <c r="A55" t="s">
        <v>215</v>
      </c>
      <c r="B55" t="s">
        <v>216</v>
      </c>
      <c r="C55" t="s">
        <v>165</v>
      </c>
      <c r="D55" t="s">
        <v>166</v>
      </c>
      <c r="E55" t="s">
        <v>17</v>
      </c>
      <c r="F55">
        <v>29.6</v>
      </c>
      <c r="G55">
        <v>72.099999999999994</v>
      </c>
      <c r="H55" t="s">
        <v>169</v>
      </c>
      <c r="I55" t="s">
        <v>170</v>
      </c>
      <c r="J55" s="13">
        <v>43568</v>
      </c>
      <c r="K55" t="str">
        <f t="shared" si="2"/>
        <v>Laura Carmichael</v>
      </c>
      <c r="L55">
        <f t="shared" si="3"/>
        <v>29.6</v>
      </c>
    </row>
    <row r="56" spans="1:12" x14ac:dyDescent="0.2">
      <c r="A56" t="s">
        <v>215</v>
      </c>
      <c r="B56" t="s">
        <v>216</v>
      </c>
      <c r="C56" t="s">
        <v>165</v>
      </c>
      <c r="D56" t="s">
        <v>166</v>
      </c>
      <c r="E56" t="s">
        <v>17</v>
      </c>
      <c r="F56">
        <v>29.1</v>
      </c>
      <c r="G56">
        <v>73.3</v>
      </c>
      <c r="H56" t="s">
        <v>169</v>
      </c>
      <c r="I56" t="s">
        <v>170</v>
      </c>
      <c r="J56" s="13">
        <v>43603</v>
      </c>
      <c r="K56" t="str">
        <f t="shared" si="2"/>
        <v>Laura Carmichael</v>
      </c>
      <c r="L56">
        <f t="shared" si="3"/>
        <v>29.1</v>
      </c>
    </row>
    <row r="57" spans="1:12" x14ac:dyDescent="0.2">
      <c r="A57" t="s">
        <v>215</v>
      </c>
      <c r="B57" t="s">
        <v>216</v>
      </c>
      <c r="C57" t="s">
        <v>165</v>
      </c>
      <c r="D57" t="s">
        <v>166</v>
      </c>
      <c r="E57" t="s">
        <v>17</v>
      </c>
      <c r="F57">
        <v>28.8</v>
      </c>
      <c r="G57">
        <v>74.099999999999994</v>
      </c>
      <c r="H57" t="s">
        <v>169</v>
      </c>
      <c r="I57" t="s">
        <v>170</v>
      </c>
      <c r="J57" s="13">
        <v>43631</v>
      </c>
      <c r="K57" t="str">
        <f t="shared" si="2"/>
        <v>Laura Carmichael</v>
      </c>
      <c r="L57">
        <f t="shared" si="3"/>
        <v>28.8</v>
      </c>
    </row>
    <row r="58" spans="1:12" x14ac:dyDescent="0.2">
      <c r="A58" t="s">
        <v>215</v>
      </c>
      <c r="B58" t="s">
        <v>216</v>
      </c>
      <c r="C58" t="s">
        <v>165</v>
      </c>
      <c r="D58" t="s">
        <v>166</v>
      </c>
      <c r="E58" t="s">
        <v>17</v>
      </c>
      <c r="F58">
        <v>28.1</v>
      </c>
      <c r="G58">
        <v>75.900000000000006</v>
      </c>
      <c r="H58" t="s">
        <v>169</v>
      </c>
      <c r="I58" t="s">
        <v>202</v>
      </c>
      <c r="J58" s="13">
        <v>43649</v>
      </c>
      <c r="K58" t="str">
        <f t="shared" si="2"/>
        <v>Laura Carmichael</v>
      </c>
      <c r="L58">
        <f t="shared" si="3"/>
        <v>28.1</v>
      </c>
    </row>
    <row r="59" spans="1:12" x14ac:dyDescent="0.2">
      <c r="A59" t="s">
        <v>215</v>
      </c>
      <c r="B59" t="s">
        <v>216</v>
      </c>
      <c r="C59" t="s">
        <v>165</v>
      </c>
      <c r="D59" t="s">
        <v>166</v>
      </c>
      <c r="E59" t="s">
        <v>17</v>
      </c>
      <c r="F59">
        <v>29.8</v>
      </c>
      <c r="G59">
        <v>71.599999999999994</v>
      </c>
      <c r="H59" t="s">
        <v>169</v>
      </c>
      <c r="I59" t="s">
        <v>170</v>
      </c>
      <c r="J59" s="13">
        <v>43659</v>
      </c>
      <c r="K59" t="str">
        <f t="shared" si="2"/>
        <v>Laura Carmichael</v>
      </c>
      <c r="L59">
        <f t="shared" si="3"/>
        <v>29.8</v>
      </c>
    </row>
    <row r="60" spans="1:12" x14ac:dyDescent="0.2">
      <c r="A60" t="s">
        <v>215</v>
      </c>
      <c r="B60" t="s">
        <v>216</v>
      </c>
      <c r="C60" t="s">
        <v>165</v>
      </c>
      <c r="D60" t="s">
        <v>166</v>
      </c>
      <c r="E60" t="s">
        <v>17</v>
      </c>
      <c r="F60">
        <v>30.5</v>
      </c>
      <c r="G60">
        <v>70</v>
      </c>
      <c r="H60" t="s">
        <v>169</v>
      </c>
      <c r="I60" t="s">
        <v>202</v>
      </c>
      <c r="J60" s="13">
        <v>43663</v>
      </c>
      <c r="K60" t="str">
        <f t="shared" si="2"/>
        <v>Laura Carmichael</v>
      </c>
      <c r="L60">
        <f t="shared" si="3"/>
        <v>30.5</v>
      </c>
    </row>
    <row r="61" spans="1:12" x14ac:dyDescent="0.2">
      <c r="A61" t="s">
        <v>215</v>
      </c>
      <c r="B61" t="s">
        <v>216</v>
      </c>
      <c r="C61" t="s">
        <v>165</v>
      </c>
      <c r="D61" t="s">
        <v>166</v>
      </c>
      <c r="E61" t="s">
        <v>18</v>
      </c>
      <c r="F61">
        <v>62.91</v>
      </c>
      <c r="G61">
        <v>75.7</v>
      </c>
      <c r="H61" t="s">
        <v>169</v>
      </c>
      <c r="I61" t="s">
        <v>170</v>
      </c>
      <c r="J61" s="13">
        <v>43568</v>
      </c>
      <c r="K61" t="str">
        <f t="shared" si="2"/>
        <v>Laura Carmichael</v>
      </c>
      <c r="L61">
        <f t="shared" si="3"/>
        <v>62.91</v>
      </c>
    </row>
    <row r="62" spans="1:12" x14ac:dyDescent="0.2">
      <c r="A62" t="s">
        <v>215</v>
      </c>
      <c r="B62" t="s">
        <v>216</v>
      </c>
      <c r="C62" t="s">
        <v>165</v>
      </c>
      <c r="D62" t="s">
        <v>166</v>
      </c>
      <c r="E62" t="s">
        <v>18</v>
      </c>
      <c r="F62">
        <v>63.26</v>
      </c>
      <c r="G62">
        <v>75.8</v>
      </c>
      <c r="H62" t="s">
        <v>169</v>
      </c>
      <c r="I62" t="s">
        <v>202</v>
      </c>
      <c r="J62" s="13">
        <v>43593</v>
      </c>
      <c r="K62" t="str">
        <f t="shared" si="2"/>
        <v>Laura Carmichael</v>
      </c>
      <c r="L62">
        <f t="shared" si="3"/>
        <v>63.26</v>
      </c>
    </row>
    <row r="63" spans="1:12" x14ac:dyDescent="0.2">
      <c r="A63" t="s">
        <v>215</v>
      </c>
      <c r="B63" t="s">
        <v>216</v>
      </c>
      <c r="C63" t="s">
        <v>165</v>
      </c>
      <c r="D63" t="s">
        <v>166</v>
      </c>
      <c r="E63" t="s">
        <v>18</v>
      </c>
      <c r="F63">
        <v>63.3</v>
      </c>
      <c r="G63">
        <v>75.8</v>
      </c>
      <c r="H63" t="s">
        <v>169</v>
      </c>
      <c r="I63" t="s">
        <v>170</v>
      </c>
      <c r="J63" s="13">
        <v>43603</v>
      </c>
      <c r="K63" t="str">
        <f t="shared" si="2"/>
        <v>Laura Carmichael</v>
      </c>
      <c r="L63">
        <f t="shared" si="3"/>
        <v>63.3</v>
      </c>
    </row>
    <row r="64" spans="1:12" x14ac:dyDescent="0.2">
      <c r="A64" t="s">
        <v>215</v>
      </c>
      <c r="B64" t="s">
        <v>216</v>
      </c>
      <c r="C64" t="s">
        <v>165</v>
      </c>
      <c r="D64" t="s">
        <v>166</v>
      </c>
      <c r="E64" t="s">
        <v>18</v>
      </c>
      <c r="F64">
        <v>64</v>
      </c>
      <c r="G64">
        <v>74.900000000000006</v>
      </c>
      <c r="H64" t="s">
        <v>169</v>
      </c>
      <c r="I64" t="s">
        <v>170</v>
      </c>
      <c r="J64" s="13">
        <v>43631</v>
      </c>
      <c r="K64" t="str">
        <f t="shared" si="2"/>
        <v>Laura Carmichael</v>
      </c>
      <c r="L64">
        <f t="shared" si="3"/>
        <v>64</v>
      </c>
    </row>
    <row r="65" spans="1:12" x14ac:dyDescent="0.2">
      <c r="A65" t="s">
        <v>215</v>
      </c>
      <c r="B65" t="s">
        <v>216</v>
      </c>
      <c r="C65" t="s">
        <v>165</v>
      </c>
      <c r="D65" t="s">
        <v>166</v>
      </c>
      <c r="E65" t="s">
        <v>18</v>
      </c>
      <c r="F65">
        <v>62.2</v>
      </c>
      <c r="G65">
        <v>77.099999999999994</v>
      </c>
      <c r="H65" t="s">
        <v>169</v>
      </c>
      <c r="I65" t="s">
        <v>170</v>
      </c>
      <c r="J65" s="13">
        <v>43659</v>
      </c>
      <c r="K65" t="str">
        <f t="shared" si="2"/>
        <v>Laura Carmichael</v>
      </c>
      <c r="L65">
        <f t="shared" si="3"/>
        <v>62.2</v>
      </c>
    </row>
    <row r="66" spans="1:12" x14ac:dyDescent="0.2">
      <c r="A66" t="s">
        <v>215</v>
      </c>
      <c r="B66" t="s">
        <v>216</v>
      </c>
      <c r="C66" t="s">
        <v>165</v>
      </c>
      <c r="D66" t="s">
        <v>166</v>
      </c>
      <c r="E66" t="s">
        <v>19</v>
      </c>
      <c r="F66">
        <v>149.4</v>
      </c>
      <c r="G66">
        <v>75.8</v>
      </c>
      <c r="H66" t="s">
        <v>169</v>
      </c>
      <c r="I66" t="s">
        <v>170</v>
      </c>
      <c r="J66" s="13">
        <v>43603</v>
      </c>
      <c r="K66" t="str">
        <f t="shared" si="2"/>
        <v>Laura Carmichael</v>
      </c>
      <c r="L66">
        <f t="shared" si="3"/>
        <v>149.4</v>
      </c>
    </row>
    <row r="67" spans="1:12" x14ac:dyDescent="0.2">
      <c r="A67" t="s">
        <v>215</v>
      </c>
      <c r="B67" t="s">
        <v>216</v>
      </c>
      <c r="C67" t="s">
        <v>165</v>
      </c>
      <c r="D67" t="s">
        <v>166</v>
      </c>
      <c r="E67" t="s">
        <v>19</v>
      </c>
      <c r="F67">
        <v>143.1</v>
      </c>
      <c r="G67">
        <v>79.2</v>
      </c>
      <c r="H67" t="s">
        <v>169</v>
      </c>
      <c r="I67" t="s">
        <v>170</v>
      </c>
      <c r="J67" s="13">
        <v>43631</v>
      </c>
      <c r="K67" t="str">
        <f t="shared" ref="K67:K130" si="4">CONCATENATE(A67," ",+B67)</f>
        <v>Laura Carmichael</v>
      </c>
      <c r="L67">
        <f t="shared" ref="L67:L130" si="5">F67</f>
        <v>143.1</v>
      </c>
    </row>
    <row r="68" spans="1:12" x14ac:dyDescent="0.2">
      <c r="A68" t="s">
        <v>215</v>
      </c>
      <c r="B68" t="s">
        <v>216</v>
      </c>
      <c r="C68" t="s">
        <v>165</v>
      </c>
      <c r="D68" t="s">
        <v>166</v>
      </c>
      <c r="E68" t="s">
        <v>19</v>
      </c>
      <c r="F68">
        <v>146.69999999999999</v>
      </c>
      <c r="G68">
        <v>77.2</v>
      </c>
      <c r="H68" t="s">
        <v>169</v>
      </c>
      <c r="I68" t="s">
        <v>202</v>
      </c>
      <c r="J68" s="13">
        <v>43649</v>
      </c>
      <c r="K68" t="str">
        <f t="shared" si="4"/>
        <v>Laura Carmichael</v>
      </c>
      <c r="L68">
        <f t="shared" si="5"/>
        <v>146.69999999999999</v>
      </c>
    </row>
    <row r="69" spans="1:12" x14ac:dyDescent="0.2">
      <c r="A69" t="s">
        <v>215</v>
      </c>
      <c r="B69" t="s">
        <v>216</v>
      </c>
      <c r="C69" t="s">
        <v>165</v>
      </c>
      <c r="D69" t="s">
        <v>166</v>
      </c>
      <c r="E69" t="s">
        <v>19</v>
      </c>
      <c r="F69">
        <v>144.19999999999999</v>
      </c>
      <c r="G69">
        <v>78.599999999999994</v>
      </c>
      <c r="H69" t="s">
        <v>169</v>
      </c>
      <c r="I69" t="s">
        <v>170</v>
      </c>
      <c r="J69" s="13">
        <v>43659</v>
      </c>
      <c r="K69" t="str">
        <f t="shared" si="4"/>
        <v>Laura Carmichael</v>
      </c>
      <c r="L69">
        <f t="shared" si="5"/>
        <v>144.19999999999999</v>
      </c>
    </row>
    <row r="70" spans="1:12" x14ac:dyDescent="0.2">
      <c r="A70" t="s">
        <v>215</v>
      </c>
      <c r="B70" t="s">
        <v>216</v>
      </c>
      <c r="C70" t="s">
        <v>165</v>
      </c>
      <c r="D70" t="s">
        <v>166</v>
      </c>
      <c r="E70" t="s">
        <v>20</v>
      </c>
      <c r="F70">
        <v>330.43</v>
      </c>
      <c r="G70">
        <v>70.599999999999994</v>
      </c>
      <c r="H70" t="s">
        <v>169</v>
      </c>
      <c r="I70" t="s">
        <v>170</v>
      </c>
      <c r="J70" s="13">
        <v>43568</v>
      </c>
      <c r="K70" t="str">
        <f t="shared" si="4"/>
        <v>Laura Carmichael</v>
      </c>
      <c r="L70">
        <f t="shared" si="5"/>
        <v>330.43</v>
      </c>
    </row>
    <row r="71" spans="1:12" x14ac:dyDescent="0.2">
      <c r="A71" t="s">
        <v>215</v>
      </c>
      <c r="B71" t="s">
        <v>216</v>
      </c>
      <c r="C71" t="s">
        <v>165</v>
      </c>
      <c r="D71" t="s">
        <v>166</v>
      </c>
      <c r="E71" t="s">
        <v>20</v>
      </c>
      <c r="F71">
        <v>355.57</v>
      </c>
      <c r="G71">
        <v>65.7</v>
      </c>
      <c r="H71" t="s">
        <v>169</v>
      </c>
      <c r="I71" t="s">
        <v>202</v>
      </c>
      <c r="J71" s="13">
        <v>43593</v>
      </c>
      <c r="K71" t="str">
        <f t="shared" si="4"/>
        <v>Laura Carmichael</v>
      </c>
      <c r="L71">
        <f t="shared" si="5"/>
        <v>355.57</v>
      </c>
    </row>
    <row r="72" spans="1:12" x14ac:dyDescent="0.2">
      <c r="A72" t="s">
        <v>215</v>
      </c>
      <c r="B72" t="s">
        <v>216</v>
      </c>
      <c r="C72" t="s">
        <v>165</v>
      </c>
      <c r="D72" t="s">
        <v>166</v>
      </c>
      <c r="E72" t="s">
        <v>20</v>
      </c>
      <c r="F72">
        <v>322.10000000000002</v>
      </c>
      <c r="G72">
        <v>72.599999999999994</v>
      </c>
      <c r="H72" t="s">
        <v>169</v>
      </c>
      <c r="I72" t="s">
        <v>202</v>
      </c>
      <c r="J72" s="13">
        <v>43649</v>
      </c>
      <c r="K72" t="str">
        <f t="shared" si="4"/>
        <v>Laura Carmichael</v>
      </c>
      <c r="L72">
        <f t="shared" si="5"/>
        <v>322.10000000000002</v>
      </c>
    </row>
    <row r="73" spans="1:12" x14ac:dyDescent="0.2">
      <c r="A73" t="s">
        <v>215</v>
      </c>
      <c r="B73" t="s">
        <v>216</v>
      </c>
      <c r="C73" t="s">
        <v>165</v>
      </c>
      <c r="D73" t="s">
        <v>166</v>
      </c>
      <c r="E73" t="s">
        <v>20</v>
      </c>
      <c r="F73">
        <v>307.7</v>
      </c>
      <c r="G73">
        <v>76</v>
      </c>
      <c r="H73" t="s">
        <v>169</v>
      </c>
      <c r="I73" t="s">
        <v>202</v>
      </c>
      <c r="J73" s="13">
        <v>43663</v>
      </c>
      <c r="K73" t="str">
        <f t="shared" si="4"/>
        <v>Laura Carmichael</v>
      </c>
      <c r="L73">
        <f t="shared" si="5"/>
        <v>307.7</v>
      </c>
    </row>
    <row r="74" spans="1:12" x14ac:dyDescent="0.2">
      <c r="A74" t="s">
        <v>215</v>
      </c>
      <c r="B74" t="s">
        <v>216</v>
      </c>
      <c r="C74" t="s">
        <v>165</v>
      </c>
      <c r="D74" t="s">
        <v>166</v>
      </c>
      <c r="E74" t="s">
        <v>271</v>
      </c>
      <c r="F74">
        <v>339</v>
      </c>
      <c r="G74">
        <v>74.599999999999994</v>
      </c>
      <c r="H74" t="s">
        <v>169</v>
      </c>
      <c r="I74" t="s">
        <v>272</v>
      </c>
      <c r="J74" s="13">
        <v>43655</v>
      </c>
      <c r="K74" t="str">
        <f t="shared" si="4"/>
        <v>Laura Carmichael</v>
      </c>
      <c r="L74">
        <f t="shared" si="5"/>
        <v>339</v>
      </c>
    </row>
    <row r="75" spans="1:12" x14ac:dyDescent="0.2">
      <c r="A75" t="s">
        <v>215</v>
      </c>
      <c r="B75" t="s">
        <v>216</v>
      </c>
      <c r="C75" t="s">
        <v>165</v>
      </c>
      <c r="D75" t="s">
        <v>175</v>
      </c>
      <c r="E75" t="s">
        <v>147</v>
      </c>
      <c r="F75">
        <v>6.73</v>
      </c>
      <c r="G75">
        <v>9.3000000000000007</v>
      </c>
      <c r="H75" t="s">
        <v>169</v>
      </c>
      <c r="I75" t="s">
        <v>170</v>
      </c>
      <c r="J75" s="13">
        <v>43694</v>
      </c>
      <c r="K75" t="str">
        <f t="shared" si="4"/>
        <v>Laura Carmichael</v>
      </c>
      <c r="L75">
        <f t="shared" si="5"/>
        <v>6.73</v>
      </c>
    </row>
    <row r="76" spans="1:12" x14ac:dyDescent="0.2">
      <c r="A76" t="s">
        <v>211</v>
      </c>
      <c r="B76" t="s">
        <v>241</v>
      </c>
      <c r="C76" t="s">
        <v>165</v>
      </c>
      <c r="D76" t="s">
        <v>166</v>
      </c>
      <c r="E76" t="s">
        <v>21</v>
      </c>
      <c r="F76">
        <v>677.1</v>
      </c>
      <c r="G76">
        <v>83.6</v>
      </c>
      <c r="H76" t="s">
        <v>194</v>
      </c>
      <c r="I76" t="s">
        <v>202</v>
      </c>
      <c r="J76" s="13">
        <v>43593</v>
      </c>
      <c r="K76" t="str">
        <f t="shared" si="4"/>
        <v>Victoria Carter</v>
      </c>
      <c r="L76">
        <f t="shared" si="5"/>
        <v>677.1</v>
      </c>
    </row>
    <row r="77" spans="1:12" x14ac:dyDescent="0.2">
      <c r="A77" t="s">
        <v>226</v>
      </c>
      <c r="B77" t="s">
        <v>227</v>
      </c>
      <c r="C77" t="s">
        <v>165</v>
      </c>
      <c r="D77" t="s">
        <v>166</v>
      </c>
      <c r="E77" t="s">
        <v>19</v>
      </c>
      <c r="F77">
        <v>204</v>
      </c>
      <c r="G77">
        <v>55.5</v>
      </c>
      <c r="H77" t="s">
        <v>176</v>
      </c>
      <c r="I77" t="s">
        <v>205</v>
      </c>
      <c r="J77" s="13">
        <v>43626</v>
      </c>
      <c r="K77" t="str">
        <f t="shared" si="4"/>
        <v>Amey Cull</v>
      </c>
      <c r="L77">
        <f t="shared" si="5"/>
        <v>204</v>
      </c>
    </row>
    <row r="78" spans="1:12" x14ac:dyDescent="0.2">
      <c r="A78" t="s">
        <v>226</v>
      </c>
      <c r="B78" t="s">
        <v>227</v>
      </c>
      <c r="C78" t="s">
        <v>165</v>
      </c>
      <c r="D78" t="s">
        <v>175</v>
      </c>
      <c r="E78" t="s">
        <v>133</v>
      </c>
      <c r="F78">
        <v>13.84</v>
      </c>
      <c r="G78">
        <v>19</v>
      </c>
      <c r="H78" t="s">
        <v>176</v>
      </c>
      <c r="I78" t="s">
        <v>202</v>
      </c>
      <c r="J78" s="13">
        <v>43593</v>
      </c>
      <c r="K78" t="str">
        <f t="shared" si="4"/>
        <v>Amey Cull</v>
      </c>
      <c r="L78">
        <f t="shared" si="5"/>
        <v>13.84</v>
      </c>
    </row>
    <row r="79" spans="1:12" x14ac:dyDescent="0.2">
      <c r="A79" t="s">
        <v>226</v>
      </c>
      <c r="B79" t="s">
        <v>227</v>
      </c>
      <c r="C79" t="s">
        <v>165</v>
      </c>
      <c r="D79" t="s">
        <v>175</v>
      </c>
      <c r="E79" t="s">
        <v>133</v>
      </c>
      <c r="F79">
        <v>14.4</v>
      </c>
      <c r="G79">
        <v>19.7</v>
      </c>
      <c r="H79" t="s">
        <v>176</v>
      </c>
      <c r="I79" t="s">
        <v>202</v>
      </c>
      <c r="J79" s="13">
        <v>43621</v>
      </c>
      <c r="K79" t="str">
        <f t="shared" si="4"/>
        <v>Amey Cull</v>
      </c>
      <c r="L79">
        <f t="shared" si="5"/>
        <v>14.4</v>
      </c>
    </row>
    <row r="80" spans="1:12" x14ac:dyDescent="0.2">
      <c r="A80" t="s">
        <v>226</v>
      </c>
      <c r="B80" t="s">
        <v>227</v>
      </c>
      <c r="C80" t="s">
        <v>165</v>
      </c>
      <c r="D80" t="s">
        <v>175</v>
      </c>
      <c r="E80" t="s">
        <v>133</v>
      </c>
      <c r="F80">
        <v>14.89</v>
      </c>
      <c r="G80">
        <v>20.399999999999999</v>
      </c>
      <c r="H80" t="s">
        <v>176</v>
      </c>
      <c r="I80" t="s">
        <v>202</v>
      </c>
      <c r="J80" s="13">
        <v>43663</v>
      </c>
      <c r="K80" t="str">
        <f t="shared" si="4"/>
        <v>Amey Cull</v>
      </c>
      <c r="L80">
        <f t="shared" si="5"/>
        <v>14.89</v>
      </c>
    </row>
    <row r="81" spans="1:12" x14ac:dyDescent="0.2">
      <c r="A81" t="s">
        <v>226</v>
      </c>
      <c r="B81" t="s">
        <v>227</v>
      </c>
      <c r="C81" t="s">
        <v>165</v>
      </c>
      <c r="D81" t="s">
        <v>175</v>
      </c>
      <c r="E81" t="s">
        <v>129</v>
      </c>
      <c r="F81">
        <v>16.55</v>
      </c>
      <c r="G81">
        <v>22.2</v>
      </c>
      <c r="H81" t="s">
        <v>176</v>
      </c>
      <c r="I81" t="s">
        <v>300</v>
      </c>
      <c r="J81" s="13">
        <v>43698</v>
      </c>
      <c r="K81" t="str">
        <f t="shared" si="4"/>
        <v>Amey Cull</v>
      </c>
      <c r="L81">
        <f t="shared" si="5"/>
        <v>16.55</v>
      </c>
    </row>
    <row r="82" spans="1:12" x14ac:dyDescent="0.2">
      <c r="A82" t="s">
        <v>226</v>
      </c>
      <c r="B82" t="s">
        <v>227</v>
      </c>
      <c r="C82" t="s">
        <v>165</v>
      </c>
      <c r="D82" t="s">
        <v>175</v>
      </c>
      <c r="E82" t="s">
        <v>143</v>
      </c>
      <c r="F82">
        <v>7.32</v>
      </c>
      <c r="G82">
        <v>34.200000000000003</v>
      </c>
      <c r="H82" t="s">
        <v>176</v>
      </c>
      <c r="I82" t="s">
        <v>205</v>
      </c>
      <c r="J82" s="13">
        <v>43626</v>
      </c>
      <c r="K82" t="str">
        <f t="shared" si="4"/>
        <v>Amey Cull</v>
      </c>
      <c r="L82">
        <f t="shared" si="5"/>
        <v>7.32</v>
      </c>
    </row>
    <row r="83" spans="1:12" x14ac:dyDescent="0.2">
      <c r="A83" t="s">
        <v>226</v>
      </c>
      <c r="B83" t="s">
        <v>227</v>
      </c>
      <c r="C83" t="s">
        <v>165</v>
      </c>
      <c r="D83" t="s">
        <v>175</v>
      </c>
      <c r="E83" t="s">
        <v>143</v>
      </c>
      <c r="F83">
        <v>8.1199999999999992</v>
      </c>
      <c r="G83">
        <v>37.9</v>
      </c>
      <c r="H83" t="s">
        <v>176</v>
      </c>
      <c r="I83" t="s">
        <v>202</v>
      </c>
      <c r="J83" s="13">
        <v>43663</v>
      </c>
      <c r="K83" t="str">
        <f t="shared" si="4"/>
        <v>Amey Cull</v>
      </c>
      <c r="L83">
        <f t="shared" si="5"/>
        <v>8.1199999999999992</v>
      </c>
    </row>
    <row r="84" spans="1:12" x14ac:dyDescent="0.2">
      <c r="A84" t="s">
        <v>226</v>
      </c>
      <c r="B84" t="s">
        <v>227</v>
      </c>
      <c r="C84" t="s">
        <v>165</v>
      </c>
      <c r="D84" t="s">
        <v>175</v>
      </c>
      <c r="E84" t="s">
        <v>56</v>
      </c>
      <c r="F84">
        <v>14.15</v>
      </c>
      <c r="G84">
        <v>0</v>
      </c>
      <c r="H84" t="s">
        <v>176</v>
      </c>
      <c r="I84" t="s">
        <v>202</v>
      </c>
      <c r="J84" s="13">
        <v>43593</v>
      </c>
      <c r="K84" t="str">
        <f t="shared" si="4"/>
        <v>Amey Cull</v>
      </c>
      <c r="L84">
        <f t="shared" si="5"/>
        <v>14.15</v>
      </c>
    </row>
    <row r="85" spans="1:12" x14ac:dyDescent="0.2">
      <c r="A85" t="s">
        <v>226</v>
      </c>
      <c r="B85" t="s">
        <v>227</v>
      </c>
      <c r="C85" t="s">
        <v>165</v>
      </c>
      <c r="D85" t="s">
        <v>175</v>
      </c>
      <c r="E85" t="s">
        <v>147</v>
      </c>
      <c r="F85">
        <v>16.66</v>
      </c>
      <c r="G85">
        <v>24.6</v>
      </c>
      <c r="H85" t="s">
        <v>176</v>
      </c>
      <c r="I85" t="s">
        <v>205</v>
      </c>
      <c r="J85" s="13">
        <v>43626</v>
      </c>
      <c r="K85" t="str">
        <f t="shared" si="4"/>
        <v>Amey Cull</v>
      </c>
      <c r="L85">
        <f t="shared" si="5"/>
        <v>16.66</v>
      </c>
    </row>
    <row r="86" spans="1:12" x14ac:dyDescent="0.2">
      <c r="A86" t="s">
        <v>226</v>
      </c>
      <c r="B86" t="s">
        <v>227</v>
      </c>
      <c r="C86" t="s">
        <v>165</v>
      </c>
      <c r="D86" t="s">
        <v>175</v>
      </c>
      <c r="E86" t="s">
        <v>147</v>
      </c>
      <c r="F86">
        <v>17.649999999999999</v>
      </c>
      <c r="G86">
        <v>26.1</v>
      </c>
      <c r="H86" t="s">
        <v>176</v>
      </c>
      <c r="I86" t="s">
        <v>300</v>
      </c>
      <c r="J86" s="13">
        <v>43698</v>
      </c>
      <c r="K86" t="str">
        <f t="shared" si="4"/>
        <v>Amey Cull</v>
      </c>
      <c r="L86">
        <f t="shared" si="5"/>
        <v>17.649999999999999</v>
      </c>
    </row>
    <row r="87" spans="1:12" x14ac:dyDescent="0.2">
      <c r="A87" t="s">
        <v>226</v>
      </c>
      <c r="B87" t="s">
        <v>227</v>
      </c>
      <c r="C87" t="s">
        <v>165</v>
      </c>
      <c r="D87" t="s">
        <v>175</v>
      </c>
      <c r="E87" t="s">
        <v>123</v>
      </c>
      <c r="F87">
        <v>3.66</v>
      </c>
      <c r="G87">
        <v>50.6</v>
      </c>
      <c r="H87" t="s">
        <v>176</v>
      </c>
      <c r="I87" t="s">
        <v>205</v>
      </c>
      <c r="J87" s="13">
        <v>43626</v>
      </c>
      <c r="K87" t="str">
        <f t="shared" si="4"/>
        <v>Amey Cull</v>
      </c>
      <c r="L87">
        <f t="shared" si="5"/>
        <v>3.66</v>
      </c>
    </row>
    <row r="88" spans="1:12" x14ac:dyDescent="0.2">
      <c r="A88" t="s">
        <v>226</v>
      </c>
      <c r="B88" t="s">
        <v>227</v>
      </c>
      <c r="C88" t="s">
        <v>165</v>
      </c>
      <c r="D88" t="s">
        <v>175</v>
      </c>
      <c r="E88" t="s">
        <v>123</v>
      </c>
      <c r="F88">
        <v>3.81</v>
      </c>
      <c r="G88">
        <v>52.6</v>
      </c>
      <c r="H88" t="s">
        <v>176</v>
      </c>
      <c r="I88" t="s">
        <v>300</v>
      </c>
      <c r="J88" s="13">
        <v>43698</v>
      </c>
      <c r="K88" t="str">
        <f t="shared" si="4"/>
        <v>Amey Cull</v>
      </c>
      <c r="L88">
        <f t="shared" si="5"/>
        <v>3.81</v>
      </c>
    </row>
    <row r="89" spans="1:12" x14ac:dyDescent="0.2">
      <c r="A89" t="s">
        <v>226</v>
      </c>
      <c r="B89" t="s">
        <v>227</v>
      </c>
      <c r="C89" t="s">
        <v>165</v>
      </c>
      <c r="D89" t="s">
        <v>175</v>
      </c>
      <c r="E89" t="s">
        <v>122</v>
      </c>
      <c r="F89">
        <v>1.1499999999999999</v>
      </c>
      <c r="G89">
        <v>57.2</v>
      </c>
      <c r="H89" t="s">
        <v>176</v>
      </c>
      <c r="I89" t="s">
        <v>202</v>
      </c>
      <c r="J89" s="13">
        <v>43663</v>
      </c>
      <c r="K89" t="str">
        <f t="shared" si="4"/>
        <v>Amey Cull</v>
      </c>
      <c r="L89">
        <f t="shared" si="5"/>
        <v>1.1499999999999999</v>
      </c>
    </row>
    <row r="90" spans="1:12" x14ac:dyDescent="0.2">
      <c r="A90" t="s">
        <v>189</v>
      </c>
      <c r="B90" t="s">
        <v>190</v>
      </c>
      <c r="C90" t="s">
        <v>165</v>
      </c>
      <c r="D90" t="s">
        <v>166</v>
      </c>
      <c r="E90" t="s">
        <v>16</v>
      </c>
      <c r="F90">
        <v>17.899999999999999</v>
      </c>
      <c r="G90">
        <v>64.2</v>
      </c>
      <c r="H90" t="s">
        <v>191</v>
      </c>
      <c r="I90" t="s">
        <v>205</v>
      </c>
      <c r="J90" s="13">
        <v>43598</v>
      </c>
      <c r="K90" t="str">
        <f t="shared" si="4"/>
        <v>Mary Davies</v>
      </c>
      <c r="L90">
        <f t="shared" si="5"/>
        <v>17.899999999999999</v>
      </c>
    </row>
    <row r="91" spans="1:12" x14ac:dyDescent="0.2">
      <c r="A91" t="s">
        <v>189</v>
      </c>
      <c r="B91" t="s">
        <v>190</v>
      </c>
      <c r="C91" t="s">
        <v>165</v>
      </c>
      <c r="D91" t="s">
        <v>166</v>
      </c>
      <c r="E91" t="s">
        <v>16</v>
      </c>
      <c r="F91">
        <v>17.899999999999999</v>
      </c>
      <c r="G91">
        <v>64.2</v>
      </c>
      <c r="H91" t="s">
        <v>191</v>
      </c>
      <c r="I91" t="s">
        <v>170</v>
      </c>
      <c r="J91" s="13">
        <v>43631</v>
      </c>
      <c r="K91" t="str">
        <f t="shared" si="4"/>
        <v>Mary Davies</v>
      </c>
      <c r="L91">
        <f t="shared" si="5"/>
        <v>17.899999999999999</v>
      </c>
    </row>
    <row r="92" spans="1:12" x14ac:dyDescent="0.2">
      <c r="A92" t="s">
        <v>189</v>
      </c>
      <c r="B92" t="s">
        <v>190</v>
      </c>
      <c r="C92" t="s">
        <v>165</v>
      </c>
      <c r="D92" t="s">
        <v>166</v>
      </c>
      <c r="E92" t="s">
        <v>16</v>
      </c>
      <c r="F92">
        <v>18.5</v>
      </c>
      <c r="G92">
        <v>62.2</v>
      </c>
      <c r="H92" t="s">
        <v>191</v>
      </c>
      <c r="I92" t="s">
        <v>205</v>
      </c>
      <c r="J92" s="13">
        <v>43640</v>
      </c>
      <c r="K92" t="str">
        <f t="shared" si="4"/>
        <v>Mary Davies</v>
      </c>
      <c r="L92">
        <f t="shared" si="5"/>
        <v>18.5</v>
      </c>
    </row>
    <row r="93" spans="1:12" x14ac:dyDescent="0.2">
      <c r="A93" t="s">
        <v>189</v>
      </c>
      <c r="B93" t="s">
        <v>190</v>
      </c>
      <c r="C93" t="s">
        <v>165</v>
      </c>
      <c r="D93" t="s">
        <v>166</v>
      </c>
      <c r="E93" t="s">
        <v>17</v>
      </c>
      <c r="F93">
        <v>41</v>
      </c>
      <c r="G93">
        <v>57.9</v>
      </c>
      <c r="H93" t="s">
        <v>191</v>
      </c>
      <c r="I93" t="s">
        <v>205</v>
      </c>
      <c r="J93" s="13">
        <v>43626</v>
      </c>
      <c r="K93" t="str">
        <f t="shared" si="4"/>
        <v>Mary Davies</v>
      </c>
      <c r="L93">
        <f t="shared" si="5"/>
        <v>41</v>
      </c>
    </row>
    <row r="94" spans="1:12" x14ac:dyDescent="0.2">
      <c r="A94" t="s">
        <v>189</v>
      </c>
      <c r="B94" t="s">
        <v>190</v>
      </c>
      <c r="C94" t="s">
        <v>165</v>
      </c>
      <c r="D94" t="s">
        <v>166</v>
      </c>
      <c r="E94" t="s">
        <v>19</v>
      </c>
      <c r="F94">
        <v>219.5</v>
      </c>
      <c r="G94">
        <v>55</v>
      </c>
      <c r="H94" t="s">
        <v>191</v>
      </c>
      <c r="I94" t="s">
        <v>205</v>
      </c>
      <c r="J94" s="13">
        <v>43656</v>
      </c>
      <c r="K94" t="str">
        <f t="shared" si="4"/>
        <v>Mary Davies</v>
      </c>
      <c r="L94">
        <f t="shared" si="5"/>
        <v>219.5</v>
      </c>
    </row>
    <row r="95" spans="1:12" x14ac:dyDescent="0.2">
      <c r="A95" t="s">
        <v>189</v>
      </c>
      <c r="B95" t="s">
        <v>190</v>
      </c>
      <c r="C95" t="s">
        <v>165</v>
      </c>
      <c r="D95" t="s">
        <v>175</v>
      </c>
      <c r="E95" t="s">
        <v>133</v>
      </c>
      <c r="F95">
        <v>15.38</v>
      </c>
      <c r="G95">
        <v>24.8</v>
      </c>
      <c r="H95" t="s">
        <v>191</v>
      </c>
      <c r="I95" t="s">
        <v>170</v>
      </c>
      <c r="J95" s="13">
        <v>43568</v>
      </c>
      <c r="K95" t="str">
        <f t="shared" si="4"/>
        <v>Mary Davies</v>
      </c>
      <c r="L95">
        <f t="shared" si="5"/>
        <v>15.38</v>
      </c>
    </row>
    <row r="96" spans="1:12" x14ac:dyDescent="0.2">
      <c r="A96" t="s">
        <v>189</v>
      </c>
      <c r="B96" t="s">
        <v>190</v>
      </c>
      <c r="C96" t="s">
        <v>165</v>
      </c>
      <c r="D96" t="s">
        <v>175</v>
      </c>
      <c r="E96" t="s">
        <v>133</v>
      </c>
      <c r="F96">
        <v>15.79</v>
      </c>
      <c r="G96">
        <v>26.2</v>
      </c>
      <c r="H96" t="s">
        <v>191</v>
      </c>
      <c r="I96" t="s">
        <v>170</v>
      </c>
      <c r="J96" s="13">
        <v>43603</v>
      </c>
      <c r="K96" t="str">
        <f t="shared" si="4"/>
        <v>Mary Davies</v>
      </c>
      <c r="L96">
        <f t="shared" si="5"/>
        <v>15.79</v>
      </c>
    </row>
    <row r="97" spans="1:12" x14ac:dyDescent="0.2">
      <c r="A97" t="s">
        <v>189</v>
      </c>
      <c r="B97" t="s">
        <v>190</v>
      </c>
      <c r="C97" t="s">
        <v>165</v>
      </c>
      <c r="D97" t="s">
        <v>175</v>
      </c>
      <c r="E97" t="s">
        <v>133</v>
      </c>
      <c r="F97">
        <v>15.89</v>
      </c>
      <c r="G97">
        <v>26.4</v>
      </c>
      <c r="H97" t="s">
        <v>191</v>
      </c>
      <c r="I97" t="s">
        <v>202</v>
      </c>
      <c r="J97" s="13">
        <v>43621</v>
      </c>
      <c r="K97" t="str">
        <f t="shared" si="4"/>
        <v>Mary Davies</v>
      </c>
      <c r="L97">
        <f t="shared" si="5"/>
        <v>15.89</v>
      </c>
    </row>
    <row r="98" spans="1:12" x14ac:dyDescent="0.2">
      <c r="A98" t="s">
        <v>189</v>
      </c>
      <c r="B98" t="s">
        <v>190</v>
      </c>
      <c r="C98" t="s">
        <v>165</v>
      </c>
      <c r="D98" t="s">
        <v>175</v>
      </c>
      <c r="E98" t="s">
        <v>133</v>
      </c>
      <c r="F98">
        <v>17.23</v>
      </c>
      <c r="G98">
        <v>28.6</v>
      </c>
      <c r="H98" t="s">
        <v>191</v>
      </c>
      <c r="I98" t="s">
        <v>170</v>
      </c>
      <c r="J98" s="13">
        <v>43631</v>
      </c>
      <c r="K98" t="str">
        <f t="shared" si="4"/>
        <v>Mary Davies</v>
      </c>
      <c r="L98">
        <f t="shared" si="5"/>
        <v>17.23</v>
      </c>
    </row>
    <row r="99" spans="1:12" x14ac:dyDescent="0.2">
      <c r="A99" t="s">
        <v>189</v>
      </c>
      <c r="B99" t="s">
        <v>190</v>
      </c>
      <c r="C99" t="s">
        <v>165</v>
      </c>
      <c r="D99" t="s">
        <v>175</v>
      </c>
      <c r="E99" t="s">
        <v>133</v>
      </c>
      <c r="F99">
        <v>15.57</v>
      </c>
      <c r="G99">
        <v>25.8</v>
      </c>
      <c r="H99" t="s">
        <v>191</v>
      </c>
      <c r="I99" t="s">
        <v>205</v>
      </c>
      <c r="J99" s="13">
        <v>43640</v>
      </c>
      <c r="K99" t="str">
        <f t="shared" si="4"/>
        <v>Mary Davies</v>
      </c>
      <c r="L99">
        <f t="shared" si="5"/>
        <v>15.57</v>
      </c>
    </row>
    <row r="100" spans="1:12" x14ac:dyDescent="0.2">
      <c r="A100" t="s">
        <v>189</v>
      </c>
      <c r="B100" t="s">
        <v>190</v>
      </c>
      <c r="C100" t="s">
        <v>165</v>
      </c>
      <c r="D100" t="s">
        <v>175</v>
      </c>
      <c r="E100" t="s">
        <v>133</v>
      </c>
      <c r="F100">
        <v>16.420000000000002</v>
      </c>
      <c r="G100">
        <v>27.2</v>
      </c>
      <c r="H100" t="s">
        <v>191</v>
      </c>
      <c r="I100" t="s">
        <v>205</v>
      </c>
      <c r="J100" s="13">
        <v>43656</v>
      </c>
      <c r="K100" t="str">
        <f t="shared" si="4"/>
        <v>Mary Davies</v>
      </c>
      <c r="L100">
        <f t="shared" si="5"/>
        <v>16.420000000000002</v>
      </c>
    </row>
    <row r="101" spans="1:12" x14ac:dyDescent="0.2">
      <c r="A101" t="s">
        <v>189</v>
      </c>
      <c r="B101" t="s">
        <v>190</v>
      </c>
      <c r="C101" t="s">
        <v>165</v>
      </c>
      <c r="D101" t="s">
        <v>175</v>
      </c>
      <c r="E101" t="s">
        <v>133</v>
      </c>
      <c r="F101">
        <v>17.52</v>
      </c>
      <c r="G101">
        <v>29.1</v>
      </c>
      <c r="H101" t="s">
        <v>191</v>
      </c>
      <c r="I101" t="s">
        <v>170</v>
      </c>
      <c r="J101" s="13">
        <v>43659</v>
      </c>
      <c r="K101" t="str">
        <f t="shared" si="4"/>
        <v>Mary Davies</v>
      </c>
      <c r="L101">
        <f t="shared" si="5"/>
        <v>17.52</v>
      </c>
    </row>
    <row r="102" spans="1:12" x14ac:dyDescent="0.2">
      <c r="A102" t="s">
        <v>189</v>
      </c>
      <c r="B102" t="s">
        <v>190</v>
      </c>
      <c r="C102" t="s">
        <v>165</v>
      </c>
      <c r="D102" t="s">
        <v>175</v>
      </c>
      <c r="E102" t="s">
        <v>133</v>
      </c>
      <c r="F102">
        <v>15.89</v>
      </c>
      <c r="G102">
        <v>26.4</v>
      </c>
      <c r="H102" t="s">
        <v>191</v>
      </c>
      <c r="I102" t="s">
        <v>202</v>
      </c>
      <c r="J102" s="13">
        <v>43663</v>
      </c>
      <c r="K102" t="str">
        <f t="shared" si="4"/>
        <v>Mary Davies</v>
      </c>
      <c r="L102">
        <f t="shared" si="5"/>
        <v>15.89</v>
      </c>
    </row>
    <row r="103" spans="1:12" x14ac:dyDescent="0.2">
      <c r="A103" t="s">
        <v>189</v>
      </c>
      <c r="B103" t="s">
        <v>190</v>
      </c>
      <c r="C103" t="s">
        <v>165</v>
      </c>
      <c r="D103" t="s">
        <v>175</v>
      </c>
      <c r="E103" t="s">
        <v>133</v>
      </c>
      <c r="F103">
        <v>14.73</v>
      </c>
      <c r="G103">
        <v>24.4</v>
      </c>
      <c r="H103" t="s">
        <v>191</v>
      </c>
      <c r="I103" t="s">
        <v>170</v>
      </c>
      <c r="J103" s="13">
        <v>43694</v>
      </c>
      <c r="K103" t="str">
        <f t="shared" si="4"/>
        <v>Mary Davies</v>
      </c>
      <c r="L103">
        <f t="shared" si="5"/>
        <v>14.73</v>
      </c>
    </row>
    <row r="104" spans="1:12" x14ac:dyDescent="0.2">
      <c r="A104" t="s">
        <v>189</v>
      </c>
      <c r="B104" t="s">
        <v>190</v>
      </c>
      <c r="C104" t="s">
        <v>165</v>
      </c>
      <c r="D104" t="s">
        <v>175</v>
      </c>
      <c r="E104" t="s">
        <v>129</v>
      </c>
      <c r="F104">
        <v>15.46</v>
      </c>
      <c r="G104">
        <v>23.4</v>
      </c>
      <c r="H104" t="s">
        <v>191</v>
      </c>
      <c r="I104" t="s">
        <v>170</v>
      </c>
      <c r="J104" s="13">
        <v>43568</v>
      </c>
      <c r="K104" t="str">
        <f t="shared" si="4"/>
        <v>Mary Davies</v>
      </c>
      <c r="L104">
        <f t="shared" si="5"/>
        <v>15.46</v>
      </c>
    </row>
    <row r="105" spans="1:12" x14ac:dyDescent="0.2">
      <c r="A105" t="s">
        <v>189</v>
      </c>
      <c r="B105" t="s">
        <v>190</v>
      </c>
      <c r="C105" t="s">
        <v>165</v>
      </c>
      <c r="D105" t="s">
        <v>175</v>
      </c>
      <c r="E105" t="s">
        <v>129</v>
      </c>
      <c r="F105">
        <v>17.5</v>
      </c>
      <c r="G105">
        <v>26.9</v>
      </c>
      <c r="H105" t="s">
        <v>191</v>
      </c>
      <c r="I105" t="s">
        <v>205</v>
      </c>
      <c r="J105" s="13">
        <v>43598</v>
      </c>
      <c r="K105" t="str">
        <f t="shared" si="4"/>
        <v>Mary Davies</v>
      </c>
      <c r="L105">
        <f t="shared" si="5"/>
        <v>17.5</v>
      </c>
    </row>
    <row r="106" spans="1:12" x14ac:dyDescent="0.2">
      <c r="A106" t="s">
        <v>189</v>
      </c>
      <c r="B106" t="s">
        <v>190</v>
      </c>
      <c r="C106" t="s">
        <v>165</v>
      </c>
      <c r="D106" t="s">
        <v>175</v>
      </c>
      <c r="E106" t="s">
        <v>129</v>
      </c>
      <c r="F106">
        <v>15.56</v>
      </c>
      <c r="G106">
        <v>23.9</v>
      </c>
      <c r="H106" t="s">
        <v>191</v>
      </c>
      <c r="I106" t="s">
        <v>170</v>
      </c>
      <c r="J106" s="13">
        <v>43603</v>
      </c>
      <c r="K106" t="str">
        <f t="shared" si="4"/>
        <v>Mary Davies</v>
      </c>
      <c r="L106">
        <f t="shared" si="5"/>
        <v>15.56</v>
      </c>
    </row>
    <row r="107" spans="1:12" x14ac:dyDescent="0.2">
      <c r="A107" t="s">
        <v>189</v>
      </c>
      <c r="B107" t="s">
        <v>190</v>
      </c>
      <c r="C107" t="s">
        <v>165</v>
      </c>
      <c r="D107" t="s">
        <v>175</v>
      </c>
      <c r="E107" t="s">
        <v>129</v>
      </c>
      <c r="F107">
        <v>17.57</v>
      </c>
      <c r="G107">
        <v>27</v>
      </c>
      <c r="H107" t="s">
        <v>191</v>
      </c>
      <c r="I107" t="s">
        <v>170</v>
      </c>
      <c r="J107" s="13">
        <v>43631</v>
      </c>
      <c r="K107" t="str">
        <f t="shared" si="4"/>
        <v>Mary Davies</v>
      </c>
      <c r="L107">
        <f t="shared" si="5"/>
        <v>17.57</v>
      </c>
    </row>
    <row r="108" spans="1:12" x14ac:dyDescent="0.2">
      <c r="A108" t="s">
        <v>189</v>
      </c>
      <c r="B108" t="s">
        <v>190</v>
      </c>
      <c r="C108" t="s">
        <v>165</v>
      </c>
      <c r="D108" t="s">
        <v>175</v>
      </c>
      <c r="E108" t="s">
        <v>129</v>
      </c>
      <c r="F108">
        <v>17.68</v>
      </c>
      <c r="G108">
        <v>27.1</v>
      </c>
      <c r="H108" t="s">
        <v>191</v>
      </c>
      <c r="I108" t="s">
        <v>205</v>
      </c>
      <c r="J108" s="13">
        <v>43640</v>
      </c>
      <c r="K108" t="str">
        <f t="shared" si="4"/>
        <v>Mary Davies</v>
      </c>
      <c r="L108">
        <f t="shared" si="5"/>
        <v>17.68</v>
      </c>
    </row>
    <row r="109" spans="1:12" x14ac:dyDescent="0.2">
      <c r="A109" t="s">
        <v>189</v>
      </c>
      <c r="B109" t="s">
        <v>190</v>
      </c>
      <c r="C109" t="s">
        <v>165</v>
      </c>
      <c r="D109" t="s">
        <v>175</v>
      </c>
      <c r="E109" t="s">
        <v>129</v>
      </c>
      <c r="F109">
        <v>17.420000000000002</v>
      </c>
      <c r="G109">
        <v>26.7</v>
      </c>
      <c r="H109" t="s">
        <v>191</v>
      </c>
      <c r="I109" t="s">
        <v>202</v>
      </c>
      <c r="J109" s="13">
        <v>43649</v>
      </c>
      <c r="K109" t="str">
        <f t="shared" si="4"/>
        <v>Mary Davies</v>
      </c>
      <c r="L109">
        <f t="shared" si="5"/>
        <v>17.420000000000002</v>
      </c>
    </row>
    <row r="110" spans="1:12" x14ac:dyDescent="0.2">
      <c r="A110" t="s">
        <v>189</v>
      </c>
      <c r="B110" t="s">
        <v>190</v>
      </c>
      <c r="C110" t="s">
        <v>165</v>
      </c>
      <c r="D110" t="s">
        <v>175</v>
      </c>
      <c r="E110" t="s">
        <v>129</v>
      </c>
      <c r="F110">
        <v>18.190000000000001</v>
      </c>
      <c r="G110">
        <v>27.9</v>
      </c>
      <c r="H110" t="s">
        <v>191</v>
      </c>
      <c r="I110" t="s">
        <v>170</v>
      </c>
      <c r="J110" s="13">
        <v>43659</v>
      </c>
      <c r="K110" t="str">
        <f t="shared" si="4"/>
        <v>Mary Davies</v>
      </c>
      <c r="L110">
        <f t="shared" si="5"/>
        <v>18.190000000000001</v>
      </c>
    </row>
    <row r="111" spans="1:12" x14ac:dyDescent="0.2">
      <c r="A111" t="s">
        <v>189</v>
      </c>
      <c r="B111" t="s">
        <v>190</v>
      </c>
      <c r="C111" t="s">
        <v>165</v>
      </c>
      <c r="D111" t="s">
        <v>175</v>
      </c>
      <c r="E111" t="s">
        <v>129</v>
      </c>
      <c r="F111">
        <v>15.28</v>
      </c>
      <c r="G111">
        <v>23.5</v>
      </c>
      <c r="H111" t="s">
        <v>191</v>
      </c>
      <c r="I111" t="s">
        <v>170</v>
      </c>
      <c r="J111" s="13">
        <v>43694</v>
      </c>
      <c r="K111" t="str">
        <f t="shared" si="4"/>
        <v>Mary Davies</v>
      </c>
      <c r="L111">
        <f t="shared" si="5"/>
        <v>15.28</v>
      </c>
    </row>
    <row r="112" spans="1:12" x14ac:dyDescent="0.2">
      <c r="A112" t="s">
        <v>189</v>
      </c>
      <c r="B112" t="s">
        <v>190</v>
      </c>
      <c r="C112" t="s">
        <v>165</v>
      </c>
      <c r="D112" t="s">
        <v>175</v>
      </c>
      <c r="E112" t="s">
        <v>143</v>
      </c>
      <c r="F112">
        <v>6.74</v>
      </c>
      <c r="G112">
        <v>37.4</v>
      </c>
      <c r="H112" t="s">
        <v>191</v>
      </c>
      <c r="I112" t="s">
        <v>170</v>
      </c>
      <c r="J112" s="13">
        <v>43568</v>
      </c>
      <c r="K112" t="str">
        <f t="shared" si="4"/>
        <v>Mary Davies</v>
      </c>
      <c r="L112">
        <f t="shared" si="5"/>
        <v>6.74</v>
      </c>
    </row>
    <row r="113" spans="1:12" x14ac:dyDescent="0.2">
      <c r="A113" t="s">
        <v>189</v>
      </c>
      <c r="B113" t="s">
        <v>190</v>
      </c>
      <c r="C113" t="s">
        <v>165</v>
      </c>
      <c r="D113" t="s">
        <v>175</v>
      </c>
      <c r="E113" t="s">
        <v>143</v>
      </c>
      <c r="F113">
        <v>7.51</v>
      </c>
      <c r="G113">
        <v>42.7</v>
      </c>
      <c r="H113" t="s">
        <v>191</v>
      </c>
      <c r="I113" t="s">
        <v>205</v>
      </c>
      <c r="J113" s="13">
        <v>43598</v>
      </c>
      <c r="K113" t="str">
        <f t="shared" si="4"/>
        <v>Mary Davies</v>
      </c>
      <c r="L113">
        <f t="shared" si="5"/>
        <v>7.51</v>
      </c>
    </row>
    <row r="114" spans="1:12" x14ac:dyDescent="0.2">
      <c r="A114" t="s">
        <v>189</v>
      </c>
      <c r="B114" t="s">
        <v>190</v>
      </c>
      <c r="C114" t="s">
        <v>165</v>
      </c>
      <c r="D114" t="s">
        <v>175</v>
      </c>
      <c r="E114" t="s">
        <v>143</v>
      </c>
      <c r="F114">
        <v>7.47</v>
      </c>
      <c r="G114">
        <v>42.4</v>
      </c>
      <c r="H114" t="s">
        <v>191</v>
      </c>
      <c r="I114" t="s">
        <v>170</v>
      </c>
      <c r="J114" s="13">
        <v>43603</v>
      </c>
      <c r="K114" t="str">
        <f t="shared" si="4"/>
        <v>Mary Davies</v>
      </c>
      <c r="L114">
        <f t="shared" si="5"/>
        <v>7.47</v>
      </c>
    </row>
    <row r="115" spans="1:12" x14ac:dyDescent="0.2">
      <c r="A115" t="s">
        <v>189</v>
      </c>
      <c r="B115" t="s">
        <v>190</v>
      </c>
      <c r="C115" t="s">
        <v>165</v>
      </c>
      <c r="D115" t="s">
        <v>175</v>
      </c>
      <c r="E115" t="s">
        <v>143</v>
      </c>
      <c r="F115">
        <v>7.03</v>
      </c>
      <c r="G115">
        <v>39.9</v>
      </c>
      <c r="H115" t="s">
        <v>191</v>
      </c>
      <c r="I115" t="s">
        <v>202</v>
      </c>
      <c r="J115" s="13">
        <v>43607</v>
      </c>
      <c r="K115" t="str">
        <f t="shared" si="4"/>
        <v>Mary Davies</v>
      </c>
      <c r="L115">
        <f t="shared" si="5"/>
        <v>7.03</v>
      </c>
    </row>
    <row r="116" spans="1:12" x14ac:dyDescent="0.2">
      <c r="A116" t="s">
        <v>189</v>
      </c>
      <c r="B116" t="s">
        <v>190</v>
      </c>
      <c r="C116" t="s">
        <v>165</v>
      </c>
      <c r="D116" t="s">
        <v>175</v>
      </c>
      <c r="E116" t="s">
        <v>143</v>
      </c>
      <c r="F116">
        <v>7.22</v>
      </c>
      <c r="G116">
        <v>41</v>
      </c>
      <c r="H116" t="s">
        <v>191</v>
      </c>
      <c r="I116" t="s">
        <v>202</v>
      </c>
      <c r="J116" s="13">
        <v>43621</v>
      </c>
      <c r="K116" t="str">
        <f t="shared" si="4"/>
        <v>Mary Davies</v>
      </c>
      <c r="L116">
        <f t="shared" si="5"/>
        <v>7.22</v>
      </c>
    </row>
    <row r="117" spans="1:12" x14ac:dyDescent="0.2">
      <c r="A117" t="s">
        <v>189</v>
      </c>
      <c r="B117" t="s">
        <v>190</v>
      </c>
      <c r="C117" t="s">
        <v>165</v>
      </c>
      <c r="D117" t="s">
        <v>175</v>
      </c>
      <c r="E117" t="s">
        <v>143</v>
      </c>
      <c r="F117">
        <v>7.43</v>
      </c>
      <c r="G117">
        <v>42.2</v>
      </c>
      <c r="H117" t="s">
        <v>191</v>
      </c>
      <c r="I117" t="s">
        <v>205</v>
      </c>
      <c r="J117" s="13">
        <v>43626</v>
      </c>
      <c r="K117" t="str">
        <f t="shared" si="4"/>
        <v>Mary Davies</v>
      </c>
      <c r="L117">
        <f t="shared" si="5"/>
        <v>7.43</v>
      </c>
    </row>
    <row r="118" spans="1:12" x14ac:dyDescent="0.2">
      <c r="A118" t="s">
        <v>189</v>
      </c>
      <c r="B118" t="s">
        <v>190</v>
      </c>
      <c r="C118" t="s">
        <v>165</v>
      </c>
      <c r="D118" t="s">
        <v>175</v>
      </c>
      <c r="E118" t="s">
        <v>143</v>
      </c>
      <c r="F118">
        <v>7.26</v>
      </c>
      <c r="G118">
        <v>41.2</v>
      </c>
      <c r="H118" t="s">
        <v>191</v>
      </c>
      <c r="I118" t="s">
        <v>170</v>
      </c>
      <c r="J118" s="13">
        <v>43631</v>
      </c>
      <c r="K118" t="str">
        <f t="shared" si="4"/>
        <v>Mary Davies</v>
      </c>
      <c r="L118">
        <f t="shared" si="5"/>
        <v>7.26</v>
      </c>
    </row>
    <row r="119" spans="1:12" x14ac:dyDescent="0.2">
      <c r="A119" t="s">
        <v>189</v>
      </c>
      <c r="B119" t="s">
        <v>190</v>
      </c>
      <c r="C119" t="s">
        <v>165</v>
      </c>
      <c r="D119" t="s">
        <v>175</v>
      </c>
      <c r="E119" t="s">
        <v>143</v>
      </c>
      <c r="F119">
        <v>7.35</v>
      </c>
      <c r="G119">
        <v>41.8</v>
      </c>
      <c r="H119" t="s">
        <v>191</v>
      </c>
      <c r="I119" t="s">
        <v>170</v>
      </c>
      <c r="J119" s="13">
        <v>43659</v>
      </c>
      <c r="K119" t="str">
        <f t="shared" si="4"/>
        <v>Mary Davies</v>
      </c>
      <c r="L119">
        <f t="shared" si="5"/>
        <v>7.35</v>
      </c>
    </row>
    <row r="120" spans="1:12" x14ac:dyDescent="0.2">
      <c r="A120" t="s">
        <v>189</v>
      </c>
      <c r="B120" t="s">
        <v>190</v>
      </c>
      <c r="C120" t="s">
        <v>165</v>
      </c>
      <c r="D120" t="s">
        <v>175</v>
      </c>
      <c r="E120" t="s">
        <v>143</v>
      </c>
      <c r="F120">
        <v>6.97</v>
      </c>
      <c r="G120">
        <v>39.6</v>
      </c>
      <c r="H120" t="s">
        <v>191</v>
      </c>
      <c r="I120" t="s">
        <v>202</v>
      </c>
      <c r="J120" s="13">
        <v>43663</v>
      </c>
      <c r="K120" t="str">
        <f t="shared" si="4"/>
        <v>Mary Davies</v>
      </c>
      <c r="L120">
        <f t="shared" si="5"/>
        <v>6.97</v>
      </c>
    </row>
    <row r="121" spans="1:12" x14ac:dyDescent="0.2">
      <c r="A121" t="s">
        <v>189</v>
      </c>
      <c r="B121" t="s">
        <v>190</v>
      </c>
      <c r="C121" t="s">
        <v>165</v>
      </c>
      <c r="D121" t="s">
        <v>175</v>
      </c>
      <c r="E121" t="s">
        <v>143</v>
      </c>
      <c r="F121">
        <v>6.97</v>
      </c>
      <c r="G121">
        <v>39.6</v>
      </c>
      <c r="H121" t="s">
        <v>191</v>
      </c>
      <c r="I121" t="s">
        <v>170</v>
      </c>
      <c r="J121" s="13">
        <v>43694</v>
      </c>
      <c r="K121" t="str">
        <f t="shared" si="4"/>
        <v>Mary Davies</v>
      </c>
      <c r="L121">
        <f t="shared" si="5"/>
        <v>6.97</v>
      </c>
    </row>
    <row r="122" spans="1:12" x14ac:dyDescent="0.2">
      <c r="A122" t="s">
        <v>189</v>
      </c>
      <c r="B122" t="s">
        <v>190</v>
      </c>
      <c r="C122" t="s">
        <v>165</v>
      </c>
      <c r="D122" t="s">
        <v>175</v>
      </c>
      <c r="E122" t="s">
        <v>147</v>
      </c>
      <c r="F122">
        <v>19.68</v>
      </c>
      <c r="G122">
        <v>36.4</v>
      </c>
      <c r="H122" t="s">
        <v>191</v>
      </c>
      <c r="I122" t="s">
        <v>170</v>
      </c>
      <c r="J122" s="13">
        <v>43568</v>
      </c>
      <c r="K122" t="str">
        <f t="shared" si="4"/>
        <v>Mary Davies</v>
      </c>
      <c r="L122">
        <f t="shared" si="5"/>
        <v>19.68</v>
      </c>
    </row>
    <row r="123" spans="1:12" x14ac:dyDescent="0.2">
      <c r="A123" t="s">
        <v>189</v>
      </c>
      <c r="B123" t="s">
        <v>190</v>
      </c>
      <c r="C123" t="s">
        <v>165</v>
      </c>
      <c r="D123" t="s">
        <v>175</v>
      </c>
      <c r="E123" t="s">
        <v>147</v>
      </c>
      <c r="F123">
        <v>25.21</v>
      </c>
      <c r="G123">
        <v>48.1</v>
      </c>
      <c r="H123" t="s">
        <v>191</v>
      </c>
      <c r="I123" t="s">
        <v>170</v>
      </c>
      <c r="J123" s="13">
        <v>43603</v>
      </c>
      <c r="K123" t="str">
        <f t="shared" si="4"/>
        <v>Mary Davies</v>
      </c>
      <c r="L123">
        <f t="shared" si="5"/>
        <v>25.21</v>
      </c>
    </row>
    <row r="124" spans="1:12" x14ac:dyDescent="0.2">
      <c r="A124" t="s">
        <v>189</v>
      </c>
      <c r="B124" t="s">
        <v>190</v>
      </c>
      <c r="C124" t="s">
        <v>165</v>
      </c>
      <c r="D124" t="s">
        <v>175</v>
      </c>
      <c r="E124" t="s">
        <v>147</v>
      </c>
      <c r="F124">
        <v>18.75</v>
      </c>
      <c r="G124">
        <v>35.700000000000003</v>
      </c>
      <c r="H124" t="s">
        <v>191</v>
      </c>
      <c r="I124" t="s">
        <v>205</v>
      </c>
      <c r="J124" s="13">
        <v>43626</v>
      </c>
      <c r="K124" t="str">
        <f t="shared" si="4"/>
        <v>Mary Davies</v>
      </c>
      <c r="L124">
        <f t="shared" si="5"/>
        <v>18.75</v>
      </c>
    </row>
    <row r="125" spans="1:12" x14ac:dyDescent="0.2">
      <c r="A125" t="s">
        <v>189</v>
      </c>
      <c r="B125" t="s">
        <v>190</v>
      </c>
      <c r="C125" t="s">
        <v>165</v>
      </c>
      <c r="D125" t="s">
        <v>175</v>
      </c>
      <c r="E125" t="s">
        <v>147</v>
      </c>
      <c r="F125">
        <v>25.73</v>
      </c>
      <c r="G125">
        <v>49</v>
      </c>
      <c r="H125" t="s">
        <v>191</v>
      </c>
      <c r="I125" t="s">
        <v>170</v>
      </c>
      <c r="J125" s="13">
        <v>43631</v>
      </c>
      <c r="K125" t="str">
        <f t="shared" si="4"/>
        <v>Mary Davies</v>
      </c>
      <c r="L125">
        <f t="shared" si="5"/>
        <v>25.73</v>
      </c>
    </row>
    <row r="126" spans="1:12" x14ac:dyDescent="0.2">
      <c r="A126" t="s">
        <v>189</v>
      </c>
      <c r="B126" t="s">
        <v>190</v>
      </c>
      <c r="C126" t="s">
        <v>165</v>
      </c>
      <c r="D126" t="s">
        <v>175</v>
      </c>
      <c r="E126" t="s">
        <v>147</v>
      </c>
      <c r="F126">
        <v>25.79</v>
      </c>
      <c r="G126">
        <v>49.2</v>
      </c>
      <c r="H126" t="s">
        <v>191</v>
      </c>
      <c r="I126" t="s">
        <v>205</v>
      </c>
      <c r="J126" s="13">
        <v>43656</v>
      </c>
      <c r="K126" t="str">
        <f t="shared" si="4"/>
        <v>Mary Davies</v>
      </c>
      <c r="L126">
        <f t="shared" si="5"/>
        <v>25.79</v>
      </c>
    </row>
    <row r="127" spans="1:12" x14ac:dyDescent="0.2">
      <c r="A127" t="s">
        <v>189</v>
      </c>
      <c r="B127" t="s">
        <v>190</v>
      </c>
      <c r="C127" t="s">
        <v>165</v>
      </c>
      <c r="D127" t="s">
        <v>175</v>
      </c>
      <c r="E127" t="s">
        <v>147</v>
      </c>
      <c r="F127">
        <v>25.35</v>
      </c>
      <c r="G127">
        <v>48.3</v>
      </c>
      <c r="H127" t="s">
        <v>191</v>
      </c>
      <c r="I127" t="s">
        <v>170</v>
      </c>
      <c r="J127" s="13">
        <v>43659</v>
      </c>
      <c r="K127" t="str">
        <f t="shared" si="4"/>
        <v>Mary Davies</v>
      </c>
      <c r="L127">
        <f t="shared" si="5"/>
        <v>25.35</v>
      </c>
    </row>
    <row r="128" spans="1:12" x14ac:dyDescent="0.2">
      <c r="A128" t="s">
        <v>189</v>
      </c>
      <c r="B128" t="s">
        <v>190</v>
      </c>
      <c r="C128" t="s">
        <v>165</v>
      </c>
      <c r="D128" t="s">
        <v>175</v>
      </c>
      <c r="E128" t="s">
        <v>147</v>
      </c>
      <c r="F128">
        <v>16.329999999999998</v>
      </c>
      <c r="G128">
        <v>31.1</v>
      </c>
      <c r="H128" t="s">
        <v>191</v>
      </c>
      <c r="I128" t="s">
        <v>170</v>
      </c>
      <c r="J128" s="13">
        <v>43694</v>
      </c>
      <c r="K128" t="str">
        <f t="shared" si="4"/>
        <v>Mary Davies</v>
      </c>
      <c r="L128">
        <f t="shared" si="5"/>
        <v>16.329999999999998</v>
      </c>
    </row>
    <row r="129" spans="1:12" x14ac:dyDescent="0.2">
      <c r="A129" t="s">
        <v>189</v>
      </c>
      <c r="B129" t="s">
        <v>190</v>
      </c>
      <c r="C129" t="s">
        <v>165</v>
      </c>
      <c r="D129" t="s">
        <v>175</v>
      </c>
      <c r="E129" t="s">
        <v>125</v>
      </c>
      <c r="F129">
        <v>5.45</v>
      </c>
      <c r="G129">
        <v>41.5</v>
      </c>
      <c r="H129" t="s">
        <v>191</v>
      </c>
      <c r="I129" t="s">
        <v>170</v>
      </c>
      <c r="J129" s="13">
        <v>43568</v>
      </c>
      <c r="K129" t="str">
        <f t="shared" si="4"/>
        <v>Mary Davies</v>
      </c>
      <c r="L129">
        <f t="shared" si="5"/>
        <v>5.45</v>
      </c>
    </row>
    <row r="130" spans="1:12" x14ac:dyDescent="0.2">
      <c r="A130" t="s">
        <v>189</v>
      </c>
      <c r="B130" t="s">
        <v>190</v>
      </c>
      <c r="C130" t="s">
        <v>165</v>
      </c>
      <c r="D130" t="s">
        <v>175</v>
      </c>
      <c r="E130" t="s">
        <v>125</v>
      </c>
      <c r="F130">
        <v>6.05</v>
      </c>
      <c r="G130">
        <v>46.6</v>
      </c>
      <c r="H130" t="s">
        <v>191</v>
      </c>
      <c r="I130" t="s">
        <v>170</v>
      </c>
      <c r="J130" s="13">
        <v>43603</v>
      </c>
      <c r="K130" t="str">
        <f t="shared" si="4"/>
        <v>Mary Davies</v>
      </c>
      <c r="L130">
        <f t="shared" si="5"/>
        <v>6.05</v>
      </c>
    </row>
    <row r="131" spans="1:12" x14ac:dyDescent="0.2">
      <c r="A131" t="s">
        <v>189</v>
      </c>
      <c r="B131" t="s">
        <v>190</v>
      </c>
      <c r="C131" t="s">
        <v>165</v>
      </c>
      <c r="D131" t="s">
        <v>175</v>
      </c>
      <c r="E131" t="s">
        <v>125</v>
      </c>
      <c r="F131">
        <v>5.75</v>
      </c>
      <c r="G131">
        <v>44.3</v>
      </c>
      <c r="H131" t="s">
        <v>191</v>
      </c>
      <c r="I131" t="s">
        <v>170</v>
      </c>
      <c r="J131" s="13">
        <v>43631</v>
      </c>
      <c r="K131" t="str">
        <f t="shared" ref="K131:K194" si="6">CONCATENATE(A131," ",+B131)</f>
        <v>Mary Davies</v>
      </c>
      <c r="L131">
        <f t="shared" ref="L131:L194" si="7">F131</f>
        <v>5.75</v>
      </c>
    </row>
    <row r="132" spans="1:12" x14ac:dyDescent="0.2">
      <c r="A132" t="s">
        <v>189</v>
      </c>
      <c r="B132" t="s">
        <v>190</v>
      </c>
      <c r="C132" t="s">
        <v>165</v>
      </c>
      <c r="D132" t="s">
        <v>175</v>
      </c>
      <c r="E132" t="s">
        <v>125</v>
      </c>
      <c r="F132">
        <v>5.76</v>
      </c>
      <c r="G132">
        <v>44.4</v>
      </c>
      <c r="H132" t="s">
        <v>191</v>
      </c>
      <c r="I132" t="s">
        <v>170</v>
      </c>
      <c r="J132" s="13">
        <v>43659</v>
      </c>
      <c r="K132" t="str">
        <f t="shared" si="6"/>
        <v>Mary Davies</v>
      </c>
      <c r="L132">
        <f t="shared" si="7"/>
        <v>5.76</v>
      </c>
    </row>
    <row r="133" spans="1:12" x14ac:dyDescent="0.2">
      <c r="A133" t="s">
        <v>189</v>
      </c>
      <c r="B133" t="s">
        <v>190</v>
      </c>
      <c r="C133" t="s">
        <v>165</v>
      </c>
      <c r="D133" t="s">
        <v>175</v>
      </c>
      <c r="E133" t="s">
        <v>125</v>
      </c>
      <c r="F133">
        <v>5.85</v>
      </c>
      <c r="G133">
        <v>45.1</v>
      </c>
      <c r="H133" t="s">
        <v>191</v>
      </c>
      <c r="I133" t="s">
        <v>170</v>
      </c>
      <c r="J133" s="13">
        <v>43694</v>
      </c>
      <c r="K133" t="str">
        <f t="shared" si="6"/>
        <v>Mary Davies</v>
      </c>
      <c r="L133">
        <f t="shared" si="7"/>
        <v>5.85</v>
      </c>
    </row>
    <row r="134" spans="1:12" x14ac:dyDescent="0.2">
      <c r="A134" t="s">
        <v>189</v>
      </c>
      <c r="B134" t="s">
        <v>190</v>
      </c>
      <c r="C134" t="s">
        <v>165</v>
      </c>
      <c r="D134" t="s">
        <v>175</v>
      </c>
      <c r="E134" t="s">
        <v>122</v>
      </c>
      <c r="F134">
        <v>1</v>
      </c>
      <c r="G134">
        <v>54.6</v>
      </c>
      <c r="H134" t="s">
        <v>191</v>
      </c>
      <c r="I134" t="s">
        <v>170</v>
      </c>
      <c r="J134" s="13">
        <v>43568</v>
      </c>
      <c r="K134" t="str">
        <f t="shared" si="6"/>
        <v>Mary Davies</v>
      </c>
      <c r="L134">
        <f t="shared" si="7"/>
        <v>1</v>
      </c>
    </row>
    <row r="135" spans="1:12" x14ac:dyDescent="0.2">
      <c r="A135" t="s">
        <v>189</v>
      </c>
      <c r="B135" t="s">
        <v>190</v>
      </c>
      <c r="C135" t="s">
        <v>165</v>
      </c>
      <c r="D135" t="s">
        <v>175</v>
      </c>
      <c r="E135" t="s">
        <v>122</v>
      </c>
      <c r="F135">
        <v>1.08</v>
      </c>
      <c r="G135">
        <v>59.7</v>
      </c>
      <c r="H135" t="s">
        <v>191</v>
      </c>
      <c r="I135" t="s">
        <v>170</v>
      </c>
      <c r="J135" s="13">
        <v>43603</v>
      </c>
      <c r="K135" t="str">
        <f t="shared" si="6"/>
        <v>Mary Davies</v>
      </c>
      <c r="L135">
        <f t="shared" si="7"/>
        <v>1.08</v>
      </c>
    </row>
    <row r="136" spans="1:12" x14ac:dyDescent="0.2">
      <c r="A136" t="s">
        <v>189</v>
      </c>
      <c r="B136" t="s">
        <v>190</v>
      </c>
      <c r="C136" t="s">
        <v>165</v>
      </c>
      <c r="D136" t="s">
        <v>175</v>
      </c>
      <c r="E136" t="s">
        <v>122</v>
      </c>
      <c r="F136">
        <v>0.9</v>
      </c>
      <c r="G136">
        <v>49.7</v>
      </c>
      <c r="H136" t="s">
        <v>191</v>
      </c>
      <c r="I136" t="s">
        <v>202</v>
      </c>
      <c r="J136" s="13">
        <v>43607</v>
      </c>
      <c r="K136" t="str">
        <f t="shared" si="6"/>
        <v>Mary Davies</v>
      </c>
      <c r="L136">
        <f t="shared" si="7"/>
        <v>0.9</v>
      </c>
    </row>
    <row r="137" spans="1:12" x14ac:dyDescent="0.2">
      <c r="A137" t="s">
        <v>189</v>
      </c>
      <c r="B137" t="s">
        <v>190</v>
      </c>
      <c r="C137" t="s">
        <v>165</v>
      </c>
      <c r="D137" t="s">
        <v>175</v>
      </c>
      <c r="E137" t="s">
        <v>122</v>
      </c>
      <c r="F137">
        <v>1</v>
      </c>
      <c r="G137">
        <v>55.2</v>
      </c>
      <c r="H137" t="s">
        <v>191</v>
      </c>
      <c r="I137" t="s">
        <v>170</v>
      </c>
      <c r="J137" s="13">
        <v>43631</v>
      </c>
      <c r="K137" t="str">
        <f t="shared" si="6"/>
        <v>Mary Davies</v>
      </c>
      <c r="L137">
        <f t="shared" si="7"/>
        <v>1</v>
      </c>
    </row>
    <row r="138" spans="1:12" x14ac:dyDescent="0.2">
      <c r="A138" t="s">
        <v>189</v>
      </c>
      <c r="B138" t="s">
        <v>190</v>
      </c>
      <c r="C138" t="s">
        <v>165</v>
      </c>
      <c r="D138" t="s">
        <v>175</v>
      </c>
      <c r="E138" t="s">
        <v>122</v>
      </c>
      <c r="F138">
        <v>1.03</v>
      </c>
      <c r="G138">
        <v>56.9</v>
      </c>
      <c r="H138" t="s">
        <v>191</v>
      </c>
      <c r="I138" t="s">
        <v>170</v>
      </c>
      <c r="J138" s="13">
        <v>43659</v>
      </c>
      <c r="K138" t="str">
        <f t="shared" si="6"/>
        <v>Mary Davies</v>
      </c>
      <c r="L138">
        <f t="shared" si="7"/>
        <v>1.03</v>
      </c>
    </row>
    <row r="139" spans="1:12" x14ac:dyDescent="0.2">
      <c r="A139" t="s">
        <v>189</v>
      </c>
      <c r="B139" t="s">
        <v>190</v>
      </c>
      <c r="C139" t="s">
        <v>165</v>
      </c>
      <c r="D139" t="s">
        <v>175</v>
      </c>
      <c r="E139" t="s">
        <v>122</v>
      </c>
      <c r="F139">
        <v>1</v>
      </c>
      <c r="G139">
        <v>55.2</v>
      </c>
      <c r="H139" t="s">
        <v>191</v>
      </c>
      <c r="I139" t="s">
        <v>170</v>
      </c>
      <c r="J139" s="13">
        <v>43694</v>
      </c>
      <c r="K139" t="str">
        <f t="shared" si="6"/>
        <v>Mary Davies</v>
      </c>
      <c r="L139">
        <f t="shared" si="7"/>
        <v>1</v>
      </c>
    </row>
    <row r="140" spans="1:12" x14ac:dyDescent="0.2">
      <c r="A140" t="s">
        <v>225</v>
      </c>
      <c r="B140" t="s">
        <v>240</v>
      </c>
      <c r="C140" t="s">
        <v>165</v>
      </c>
      <c r="D140" t="s">
        <v>166</v>
      </c>
      <c r="E140" t="s">
        <v>185</v>
      </c>
      <c r="F140">
        <v>11.87</v>
      </c>
      <c r="G140">
        <v>0</v>
      </c>
      <c r="H140" t="s">
        <v>186</v>
      </c>
      <c r="I140" t="s">
        <v>167</v>
      </c>
      <c r="J140" s="13">
        <v>43610</v>
      </c>
      <c r="K140" t="str">
        <f t="shared" si="6"/>
        <v>Sophia Davis</v>
      </c>
      <c r="L140">
        <f t="shared" si="7"/>
        <v>11.87</v>
      </c>
    </row>
    <row r="141" spans="1:12" x14ac:dyDescent="0.2">
      <c r="A141" t="s">
        <v>225</v>
      </c>
      <c r="B141" t="s">
        <v>240</v>
      </c>
      <c r="C141" t="s">
        <v>165</v>
      </c>
      <c r="D141" t="s">
        <v>166</v>
      </c>
      <c r="E141" t="s">
        <v>185</v>
      </c>
      <c r="F141">
        <v>11.64</v>
      </c>
      <c r="G141">
        <v>0</v>
      </c>
      <c r="H141" t="s">
        <v>186</v>
      </c>
      <c r="I141" t="s">
        <v>167</v>
      </c>
      <c r="J141" s="13">
        <v>43639</v>
      </c>
      <c r="K141" t="str">
        <f t="shared" si="6"/>
        <v>Sophia Davis</v>
      </c>
      <c r="L141">
        <f t="shared" si="7"/>
        <v>11.64</v>
      </c>
    </row>
    <row r="142" spans="1:12" x14ac:dyDescent="0.2">
      <c r="A142" t="s">
        <v>225</v>
      </c>
      <c r="B142" t="s">
        <v>240</v>
      </c>
      <c r="C142" t="s">
        <v>165</v>
      </c>
      <c r="D142" t="s">
        <v>166</v>
      </c>
      <c r="E142" t="s">
        <v>232</v>
      </c>
      <c r="F142">
        <v>141.62</v>
      </c>
      <c r="G142">
        <v>72</v>
      </c>
      <c r="H142" t="s">
        <v>186</v>
      </c>
      <c r="I142" t="s">
        <v>167</v>
      </c>
      <c r="J142" s="13">
        <v>43610</v>
      </c>
      <c r="K142" t="str">
        <f t="shared" si="6"/>
        <v>Sophia Davis</v>
      </c>
      <c r="L142">
        <f t="shared" si="7"/>
        <v>141.62</v>
      </c>
    </row>
    <row r="143" spans="1:12" x14ac:dyDescent="0.2">
      <c r="A143" t="s">
        <v>225</v>
      </c>
      <c r="B143" t="s">
        <v>240</v>
      </c>
      <c r="C143" t="s">
        <v>165</v>
      </c>
      <c r="D143" t="s">
        <v>166</v>
      </c>
      <c r="E143" t="s">
        <v>19</v>
      </c>
      <c r="F143">
        <v>201.2</v>
      </c>
      <c r="G143">
        <v>70.400000000000006</v>
      </c>
      <c r="H143" t="s">
        <v>186</v>
      </c>
      <c r="I143" t="s">
        <v>167</v>
      </c>
      <c r="J143" s="13">
        <v>43582</v>
      </c>
      <c r="K143" t="str">
        <f t="shared" si="6"/>
        <v>Sophia Davis</v>
      </c>
      <c r="L143">
        <f t="shared" si="7"/>
        <v>201.2</v>
      </c>
    </row>
    <row r="144" spans="1:12" x14ac:dyDescent="0.2">
      <c r="A144" t="s">
        <v>225</v>
      </c>
      <c r="B144" t="s">
        <v>240</v>
      </c>
      <c r="C144" t="s">
        <v>165</v>
      </c>
      <c r="D144" t="s">
        <v>175</v>
      </c>
      <c r="E144" t="s">
        <v>123</v>
      </c>
      <c r="F144">
        <v>2.89</v>
      </c>
      <c r="G144">
        <v>63.1</v>
      </c>
      <c r="H144" t="s">
        <v>186</v>
      </c>
      <c r="I144" t="s">
        <v>167</v>
      </c>
      <c r="J144" s="13">
        <v>43610</v>
      </c>
      <c r="K144" t="str">
        <f t="shared" si="6"/>
        <v>Sophia Davis</v>
      </c>
      <c r="L144">
        <f t="shared" si="7"/>
        <v>2.89</v>
      </c>
    </row>
    <row r="145" spans="1:12" x14ac:dyDescent="0.2">
      <c r="A145" t="s">
        <v>225</v>
      </c>
      <c r="B145" t="s">
        <v>240</v>
      </c>
      <c r="C145" t="s">
        <v>165</v>
      </c>
      <c r="D145" t="s">
        <v>175</v>
      </c>
      <c r="E145" t="s">
        <v>123</v>
      </c>
      <c r="F145">
        <v>2.98</v>
      </c>
      <c r="G145">
        <v>65.099999999999994</v>
      </c>
      <c r="H145" t="s">
        <v>186</v>
      </c>
      <c r="I145" t="s">
        <v>167</v>
      </c>
      <c r="J145" s="13">
        <v>43639</v>
      </c>
      <c r="K145" t="str">
        <f t="shared" si="6"/>
        <v>Sophia Davis</v>
      </c>
      <c r="L145">
        <f t="shared" si="7"/>
        <v>2.98</v>
      </c>
    </row>
    <row r="146" spans="1:12" x14ac:dyDescent="0.2">
      <c r="A146" t="s">
        <v>244</v>
      </c>
      <c r="B146" t="s">
        <v>245</v>
      </c>
      <c r="C146" t="s">
        <v>165</v>
      </c>
      <c r="D146" t="s">
        <v>166</v>
      </c>
      <c r="E146" t="s">
        <v>246</v>
      </c>
      <c r="F146">
        <v>12.78</v>
      </c>
      <c r="G146">
        <v>0</v>
      </c>
      <c r="H146" t="s">
        <v>247</v>
      </c>
      <c r="I146" t="s">
        <v>167</v>
      </c>
      <c r="J146" s="13">
        <v>43639</v>
      </c>
      <c r="K146" t="str">
        <f t="shared" si="6"/>
        <v>Abigail Dichter</v>
      </c>
      <c r="L146">
        <f t="shared" si="7"/>
        <v>12.78</v>
      </c>
    </row>
    <row r="147" spans="1:12" x14ac:dyDescent="0.2">
      <c r="A147" t="s">
        <v>244</v>
      </c>
      <c r="B147" t="s">
        <v>245</v>
      </c>
      <c r="C147" t="s">
        <v>165</v>
      </c>
      <c r="D147" t="s">
        <v>166</v>
      </c>
      <c r="E147" t="s">
        <v>16</v>
      </c>
      <c r="F147">
        <v>13.32</v>
      </c>
      <c r="G147">
        <v>83.6</v>
      </c>
      <c r="H147" t="s">
        <v>247</v>
      </c>
      <c r="I147" t="s">
        <v>167</v>
      </c>
      <c r="J147" s="13">
        <v>43639</v>
      </c>
      <c r="K147" t="str">
        <f t="shared" si="6"/>
        <v>Abigail Dichter</v>
      </c>
      <c r="L147">
        <f t="shared" si="7"/>
        <v>13.32</v>
      </c>
    </row>
    <row r="148" spans="1:12" x14ac:dyDescent="0.2">
      <c r="A148" t="s">
        <v>277</v>
      </c>
      <c r="B148" t="s">
        <v>278</v>
      </c>
      <c r="C148" t="s">
        <v>165</v>
      </c>
      <c r="D148" t="s">
        <v>166</v>
      </c>
      <c r="E148" t="s">
        <v>21</v>
      </c>
      <c r="F148">
        <v>763.8</v>
      </c>
      <c r="G148">
        <v>67.3</v>
      </c>
      <c r="H148" t="s">
        <v>176</v>
      </c>
      <c r="I148" t="s">
        <v>268</v>
      </c>
      <c r="J148" s="13">
        <v>43662</v>
      </c>
      <c r="K148" t="str">
        <f t="shared" si="6"/>
        <v>Anne Eden</v>
      </c>
      <c r="L148">
        <f t="shared" si="7"/>
        <v>763.8</v>
      </c>
    </row>
    <row r="149" spans="1:12" x14ac:dyDescent="0.2">
      <c r="A149" t="s">
        <v>203</v>
      </c>
      <c r="B149" t="s">
        <v>204</v>
      </c>
      <c r="C149" t="s">
        <v>165</v>
      </c>
      <c r="D149" t="s">
        <v>166</v>
      </c>
      <c r="E149" t="s">
        <v>124</v>
      </c>
      <c r="F149">
        <v>96.8</v>
      </c>
      <c r="G149">
        <v>54.1</v>
      </c>
      <c r="H149" t="s">
        <v>169</v>
      </c>
      <c r="I149" t="s">
        <v>170</v>
      </c>
      <c r="J149" s="13">
        <v>43659</v>
      </c>
      <c r="K149" t="str">
        <f t="shared" si="6"/>
        <v>Sophie Anne Flanagan</v>
      </c>
      <c r="L149">
        <f t="shared" si="7"/>
        <v>96.8</v>
      </c>
    </row>
    <row r="150" spans="1:12" x14ac:dyDescent="0.2">
      <c r="A150" t="s">
        <v>203</v>
      </c>
      <c r="B150" t="s">
        <v>204</v>
      </c>
      <c r="C150" t="s">
        <v>165</v>
      </c>
      <c r="D150" t="s">
        <v>166</v>
      </c>
      <c r="E150" t="s">
        <v>162</v>
      </c>
      <c r="F150">
        <v>382.2</v>
      </c>
      <c r="G150">
        <v>0</v>
      </c>
      <c r="H150" t="s">
        <v>169</v>
      </c>
      <c r="I150" t="s">
        <v>170</v>
      </c>
      <c r="J150" s="13">
        <v>43603</v>
      </c>
      <c r="K150" t="str">
        <f t="shared" si="6"/>
        <v>Sophie Anne Flanagan</v>
      </c>
      <c r="L150">
        <f t="shared" si="7"/>
        <v>382.2</v>
      </c>
    </row>
    <row r="151" spans="1:12" x14ac:dyDescent="0.2">
      <c r="A151" t="s">
        <v>203</v>
      </c>
      <c r="B151" t="s">
        <v>204</v>
      </c>
      <c r="C151" t="s">
        <v>165</v>
      </c>
      <c r="D151" t="s">
        <v>166</v>
      </c>
      <c r="E151" t="s">
        <v>162</v>
      </c>
      <c r="F151">
        <v>383.2</v>
      </c>
      <c r="G151">
        <v>0</v>
      </c>
      <c r="H151" t="s">
        <v>169</v>
      </c>
      <c r="I151" t="s">
        <v>170</v>
      </c>
      <c r="J151" s="13">
        <v>43659</v>
      </c>
      <c r="K151" t="str">
        <f t="shared" si="6"/>
        <v>Sophie Anne Flanagan</v>
      </c>
      <c r="L151">
        <f t="shared" si="7"/>
        <v>383.2</v>
      </c>
    </row>
    <row r="152" spans="1:12" x14ac:dyDescent="0.2">
      <c r="A152" t="s">
        <v>203</v>
      </c>
      <c r="B152" t="s">
        <v>204</v>
      </c>
      <c r="C152" t="s">
        <v>165</v>
      </c>
      <c r="D152" t="s">
        <v>166</v>
      </c>
      <c r="E152" t="s">
        <v>19</v>
      </c>
      <c r="F152">
        <v>162.25</v>
      </c>
      <c r="G152">
        <v>69.8</v>
      </c>
      <c r="H152" t="s">
        <v>169</v>
      </c>
      <c r="I152" t="s">
        <v>170</v>
      </c>
      <c r="J152" s="13">
        <v>43568</v>
      </c>
      <c r="K152" t="str">
        <f t="shared" si="6"/>
        <v>Sophie Anne Flanagan</v>
      </c>
      <c r="L152">
        <f t="shared" si="7"/>
        <v>162.25</v>
      </c>
    </row>
    <row r="153" spans="1:12" x14ac:dyDescent="0.2">
      <c r="A153" t="s">
        <v>203</v>
      </c>
      <c r="B153" t="s">
        <v>204</v>
      </c>
      <c r="C153" t="s">
        <v>165</v>
      </c>
      <c r="D153" t="s">
        <v>166</v>
      </c>
      <c r="E153" t="s">
        <v>19</v>
      </c>
      <c r="F153">
        <v>162.30000000000001</v>
      </c>
      <c r="G153">
        <v>69.8</v>
      </c>
      <c r="H153" t="s">
        <v>169</v>
      </c>
      <c r="I153" t="s">
        <v>202</v>
      </c>
      <c r="J153" s="13">
        <v>43607</v>
      </c>
      <c r="K153" t="str">
        <f t="shared" si="6"/>
        <v>Sophie Anne Flanagan</v>
      </c>
      <c r="L153">
        <f t="shared" si="7"/>
        <v>162.30000000000001</v>
      </c>
    </row>
    <row r="154" spans="1:12" x14ac:dyDescent="0.2">
      <c r="A154" t="s">
        <v>203</v>
      </c>
      <c r="B154" t="s">
        <v>204</v>
      </c>
      <c r="C154" t="s">
        <v>165</v>
      </c>
      <c r="D154" t="s">
        <v>166</v>
      </c>
      <c r="E154" t="s">
        <v>19</v>
      </c>
      <c r="F154">
        <v>155</v>
      </c>
      <c r="G154">
        <v>73.099999999999994</v>
      </c>
      <c r="H154" t="s">
        <v>169</v>
      </c>
      <c r="I154" t="s">
        <v>170</v>
      </c>
      <c r="J154" s="13">
        <v>43631</v>
      </c>
      <c r="K154" t="str">
        <f t="shared" si="6"/>
        <v>Sophie Anne Flanagan</v>
      </c>
      <c r="L154">
        <f t="shared" si="7"/>
        <v>155</v>
      </c>
    </row>
    <row r="155" spans="1:12" x14ac:dyDescent="0.2">
      <c r="A155" t="s">
        <v>203</v>
      </c>
      <c r="B155" t="s">
        <v>204</v>
      </c>
      <c r="C155" t="s">
        <v>165</v>
      </c>
      <c r="D155" t="s">
        <v>166</v>
      </c>
      <c r="E155" t="s">
        <v>19</v>
      </c>
      <c r="F155">
        <v>159.69999999999999</v>
      </c>
      <c r="G155">
        <v>70.900000000000006</v>
      </c>
      <c r="H155" t="s">
        <v>169</v>
      </c>
      <c r="I155" t="s">
        <v>170</v>
      </c>
      <c r="J155" s="13">
        <v>43659</v>
      </c>
      <c r="K155" t="str">
        <f t="shared" si="6"/>
        <v>Sophie Anne Flanagan</v>
      </c>
      <c r="L155">
        <f t="shared" si="7"/>
        <v>159.69999999999999</v>
      </c>
    </row>
    <row r="156" spans="1:12" x14ac:dyDescent="0.2">
      <c r="A156" t="s">
        <v>203</v>
      </c>
      <c r="B156" t="s">
        <v>204</v>
      </c>
      <c r="C156" t="s">
        <v>165</v>
      </c>
      <c r="D156" t="s">
        <v>166</v>
      </c>
      <c r="E156" t="s">
        <v>19</v>
      </c>
      <c r="F156">
        <v>159.80000000000001</v>
      </c>
      <c r="G156">
        <v>70.900000000000006</v>
      </c>
      <c r="H156" t="s">
        <v>169</v>
      </c>
      <c r="I156" t="s">
        <v>202</v>
      </c>
      <c r="J156" s="13">
        <v>43663</v>
      </c>
      <c r="K156" t="str">
        <f t="shared" si="6"/>
        <v>Sophie Anne Flanagan</v>
      </c>
      <c r="L156">
        <f t="shared" si="7"/>
        <v>159.80000000000001</v>
      </c>
    </row>
    <row r="157" spans="1:12" x14ac:dyDescent="0.2">
      <c r="A157" t="s">
        <v>203</v>
      </c>
      <c r="B157" t="s">
        <v>204</v>
      </c>
      <c r="C157" t="s">
        <v>165</v>
      </c>
      <c r="D157" t="s">
        <v>166</v>
      </c>
      <c r="E157" t="s">
        <v>20</v>
      </c>
      <c r="F157">
        <v>328.26</v>
      </c>
      <c r="G157">
        <v>70.8</v>
      </c>
      <c r="H157" t="s">
        <v>169</v>
      </c>
      <c r="I157" t="s">
        <v>202</v>
      </c>
      <c r="J157" s="13">
        <v>43593</v>
      </c>
      <c r="K157" t="str">
        <f t="shared" si="6"/>
        <v>Sophie Anne Flanagan</v>
      </c>
      <c r="L157">
        <f t="shared" si="7"/>
        <v>328.26</v>
      </c>
    </row>
    <row r="158" spans="1:12" x14ac:dyDescent="0.2">
      <c r="A158" t="s">
        <v>203</v>
      </c>
      <c r="B158" t="s">
        <v>204</v>
      </c>
      <c r="C158" t="s">
        <v>165</v>
      </c>
      <c r="D158" t="s">
        <v>166</v>
      </c>
      <c r="E158" t="s">
        <v>20</v>
      </c>
      <c r="F158">
        <v>324.5</v>
      </c>
      <c r="G158">
        <v>71.599999999999994</v>
      </c>
      <c r="H158" t="s">
        <v>169</v>
      </c>
      <c r="I158" t="s">
        <v>202</v>
      </c>
      <c r="J158" s="13">
        <v>43607</v>
      </c>
      <c r="K158" t="str">
        <f t="shared" si="6"/>
        <v>Sophie Anne Flanagan</v>
      </c>
      <c r="L158">
        <f t="shared" si="7"/>
        <v>324.5</v>
      </c>
    </row>
    <row r="159" spans="1:12" x14ac:dyDescent="0.2">
      <c r="A159" t="s">
        <v>203</v>
      </c>
      <c r="B159" t="s">
        <v>204</v>
      </c>
      <c r="C159" t="s">
        <v>165</v>
      </c>
      <c r="D159" t="s">
        <v>166</v>
      </c>
      <c r="E159" t="s">
        <v>20</v>
      </c>
      <c r="F159">
        <v>317.89999999999998</v>
      </c>
      <c r="G159">
        <v>73.099999999999994</v>
      </c>
      <c r="H159" t="s">
        <v>169</v>
      </c>
      <c r="I159" t="s">
        <v>202</v>
      </c>
      <c r="J159" s="13">
        <v>43621</v>
      </c>
      <c r="K159" t="str">
        <f t="shared" si="6"/>
        <v>Sophie Anne Flanagan</v>
      </c>
      <c r="L159">
        <f t="shared" si="7"/>
        <v>317.89999999999998</v>
      </c>
    </row>
    <row r="160" spans="1:12" x14ac:dyDescent="0.2">
      <c r="A160" t="s">
        <v>203</v>
      </c>
      <c r="B160" t="s">
        <v>204</v>
      </c>
      <c r="C160" t="s">
        <v>165</v>
      </c>
      <c r="D160" t="s">
        <v>166</v>
      </c>
      <c r="E160" t="s">
        <v>20</v>
      </c>
      <c r="F160">
        <v>324.3</v>
      </c>
      <c r="G160">
        <v>71.7</v>
      </c>
      <c r="H160" t="s">
        <v>169</v>
      </c>
      <c r="I160" t="s">
        <v>170</v>
      </c>
      <c r="J160" s="13">
        <v>43631</v>
      </c>
      <c r="K160" t="str">
        <f t="shared" si="6"/>
        <v>Sophie Anne Flanagan</v>
      </c>
      <c r="L160">
        <f t="shared" si="7"/>
        <v>324.3</v>
      </c>
    </row>
    <row r="161" spans="1:12" x14ac:dyDescent="0.2">
      <c r="A161" t="s">
        <v>203</v>
      </c>
      <c r="B161" t="s">
        <v>204</v>
      </c>
      <c r="C161" t="s">
        <v>165</v>
      </c>
      <c r="D161" t="s">
        <v>166</v>
      </c>
      <c r="E161" t="s">
        <v>20</v>
      </c>
      <c r="F161">
        <v>322.5</v>
      </c>
      <c r="G161">
        <v>72.099999999999994</v>
      </c>
      <c r="H161" t="s">
        <v>169</v>
      </c>
      <c r="I161" t="s">
        <v>202</v>
      </c>
      <c r="J161" s="13">
        <v>43649</v>
      </c>
      <c r="K161" t="str">
        <f t="shared" si="6"/>
        <v>Sophie Anne Flanagan</v>
      </c>
      <c r="L161">
        <f t="shared" si="7"/>
        <v>322.5</v>
      </c>
    </row>
    <row r="162" spans="1:12" x14ac:dyDescent="0.2">
      <c r="A162" t="s">
        <v>203</v>
      </c>
      <c r="B162" t="s">
        <v>204</v>
      </c>
      <c r="C162" t="s">
        <v>165</v>
      </c>
      <c r="D162" t="s">
        <v>166</v>
      </c>
      <c r="E162" t="s">
        <v>20</v>
      </c>
      <c r="F162">
        <v>334.4</v>
      </c>
      <c r="G162">
        <v>69.5</v>
      </c>
      <c r="H162" t="s">
        <v>169</v>
      </c>
      <c r="I162" t="s">
        <v>170</v>
      </c>
      <c r="J162" s="13">
        <v>43659</v>
      </c>
      <c r="K162" t="str">
        <f t="shared" si="6"/>
        <v>Sophie Anne Flanagan</v>
      </c>
      <c r="L162">
        <f t="shared" si="7"/>
        <v>334.4</v>
      </c>
    </row>
    <row r="163" spans="1:12" x14ac:dyDescent="0.2">
      <c r="A163" t="s">
        <v>203</v>
      </c>
      <c r="B163" t="s">
        <v>204</v>
      </c>
      <c r="C163" t="s">
        <v>165</v>
      </c>
      <c r="D163" t="s">
        <v>166</v>
      </c>
      <c r="E163" t="s">
        <v>271</v>
      </c>
      <c r="F163">
        <v>350.6</v>
      </c>
      <c r="G163">
        <v>71.8</v>
      </c>
      <c r="H163" t="s">
        <v>169</v>
      </c>
      <c r="I163" t="s">
        <v>272</v>
      </c>
      <c r="J163" s="13">
        <v>43655</v>
      </c>
      <c r="K163" t="str">
        <f t="shared" si="6"/>
        <v>Sophie Anne Flanagan</v>
      </c>
      <c r="L163">
        <f t="shared" si="7"/>
        <v>350.6</v>
      </c>
    </row>
    <row r="164" spans="1:12" x14ac:dyDescent="0.2">
      <c r="A164" t="s">
        <v>203</v>
      </c>
      <c r="B164" t="s">
        <v>204</v>
      </c>
      <c r="C164" t="s">
        <v>165</v>
      </c>
      <c r="D164" t="s">
        <v>166</v>
      </c>
      <c r="E164" t="s">
        <v>21</v>
      </c>
      <c r="F164">
        <v>695.4</v>
      </c>
      <c r="G164">
        <v>72.099999999999994</v>
      </c>
      <c r="H164" t="s">
        <v>169</v>
      </c>
      <c r="I164" t="s">
        <v>170</v>
      </c>
      <c r="J164" s="13">
        <v>43568</v>
      </c>
      <c r="K164" t="str">
        <f t="shared" si="6"/>
        <v>Sophie Anne Flanagan</v>
      </c>
      <c r="L164">
        <f t="shared" si="7"/>
        <v>695.4</v>
      </c>
    </row>
    <row r="165" spans="1:12" x14ac:dyDescent="0.2">
      <c r="A165" t="s">
        <v>203</v>
      </c>
      <c r="B165" t="s">
        <v>204</v>
      </c>
      <c r="C165" t="s">
        <v>165</v>
      </c>
      <c r="D165" t="s">
        <v>166</v>
      </c>
      <c r="E165" t="s">
        <v>21</v>
      </c>
      <c r="F165">
        <v>715.6</v>
      </c>
      <c r="G165">
        <v>70.099999999999994</v>
      </c>
      <c r="H165" t="s">
        <v>169</v>
      </c>
      <c r="I165" t="s">
        <v>202</v>
      </c>
      <c r="J165" s="13">
        <v>43593</v>
      </c>
      <c r="K165" t="str">
        <f t="shared" si="6"/>
        <v>Sophie Anne Flanagan</v>
      </c>
      <c r="L165">
        <f t="shared" si="7"/>
        <v>715.6</v>
      </c>
    </row>
    <row r="166" spans="1:12" x14ac:dyDescent="0.2">
      <c r="A166" t="s">
        <v>203</v>
      </c>
      <c r="B166" t="s">
        <v>204</v>
      </c>
      <c r="C166" t="s">
        <v>165</v>
      </c>
      <c r="D166" t="s">
        <v>166</v>
      </c>
      <c r="E166" t="s">
        <v>21</v>
      </c>
      <c r="F166">
        <v>707.5</v>
      </c>
      <c r="G166">
        <v>70.900000000000006</v>
      </c>
      <c r="H166" t="s">
        <v>169</v>
      </c>
      <c r="I166" t="s">
        <v>202</v>
      </c>
      <c r="J166" s="13">
        <v>43621</v>
      </c>
      <c r="K166" t="str">
        <f t="shared" si="6"/>
        <v>Sophie Anne Flanagan</v>
      </c>
      <c r="L166">
        <f t="shared" si="7"/>
        <v>707.5</v>
      </c>
    </row>
    <row r="167" spans="1:12" x14ac:dyDescent="0.2">
      <c r="A167" t="s">
        <v>203</v>
      </c>
      <c r="B167" t="s">
        <v>204</v>
      </c>
      <c r="C167" t="s">
        <v>165</v>
      </c>
      <c r="D167" t="s">
        <v>166</v>
      </c>
      <c r="E167" t="s">
        <v>21</v>
      </c>
      <c r="F167">
        <v>718.7</v>
      </c>
      <c r="G167">
        <v>69.8</v>
      </c>
      <c r="H167" t="s">
        <v>169</v>
      </c>
      <c r="I167" t="s">
        <v>202</v>
      </c>
      <c r="J167" s="13">
        <v>43649</v>
      </c>
      <c r="K167" t="str">
        <f t="shared" si="6"/>
        <v>Sophie Anne Flanagan</v>
      </c>
      <c r="L167">
        <f t="shared" si="7"/>
        <v>718.7</v>
      </c>
    </row>
    <row r="168" spans="1:12" x14ac:dyDescent="0.2">
      <c r="A168" t="s">
        <v>203</v>
      </c>
      <c r="B168" t="s">
        <v>204</v>
      </c>
      <c r="C168" t="s">
        <v>165</v>
      </c>
      <c r="D168" t="s">
        <v>166</v>
      </c>
      <c r="E168" t="s">
        <v>21</v>
      </c>
      <c r="F168">
        <v>716.9</v>
      </c>
      <c r="G168">
        <v>69.900000000000006</v>
      </c>
      <c r="H168" t="s">
        <v>169</v>
      </c>
      <c r="I168" t="s">
        <v>202</v>
      </c>
      <c r="J168" s="13">
        <v>43663</v>
      </c>
      <c r="K168" t="str">
        <f t="shared" si="6"/>
        <v>Sophie Anne Flanagan</v>
      </c>
      <c r="L168">
        <f t="shared" si="7"/>
        <v>716.9</v>
      </c>
    </row>
    <row r="169" spans="1:12" x14ac:dyDescent="0.2">
      <c r="A169" t="s">
        <v>203</v>
      </c>
      <c r="B169" t="s">
        <v>204</v>
      </c>
      <c r="C169" t="s">
        <v>165</v>
      </c>
      <c r="D169" t="s">
        <v>166</v>
      </c>
      <c r="E169" t="s">
        <v>22</v>
      </c>
      <c r="F169">
        <v>1224.3</v>
      </c>
      <c r="G169">
        <v>70.599999999999994</v>
      </c>
      <c r="H169" t="s">
        <v>169</v>
      </c>
      <c r="I169" t="s">
        <v>170</v>
      </c>
      <c r="J169" s="13">
        <v>43603</v>
      </c>
      <c r="K169" t="str">
        <f t="shared" si="6"/>
        <v>Sophie Anne Flanagan</v>
      </c>
      <c r="L169">
        <f t="shared" si="7"/>
        <v>1224.3</v>
      </c>
    </row>
    <row r="170" spans="1:12" x14ac:dyDescent="0.2">
      <c r="A170" t="s">
        <v>203</v>
      </c>
      <c r="B170" t="s">
        <v>204</v>
      </c>
      <c r="C170" t="s">
        <v>165</v>
      </c>
      <c r="D170" t="s">
        <v>175</v>
      </c>
      <c r="E170" t="s">
        <v>123</v>
      </c>
      <c r="F170">
        <v>2.9</v>
      </c>
      <c r="G170">
        <v>38.6</v>
      </c>
      <c r="H170" t="s">
        <v>169</v>
      </c>
      <c r="I170" t="s">
        <v>170</v>
      </c>
      <c r="J170" s="13">
        <v>43659</v>
      </c>
      <c r="K170" t="str">
        <f t="shared" si="6"/>
        <v>Sophie Anne Flanagan</v>
      </c>
      <c r="L170">
        <f t="shared" si="7"/>
        <v>2.9</v>
      </c>
    </row>
    <row r="171" spans="1:12" x14ac:dyDescent="0.2">
      <c r="A171" t="s">
        <v>279</v>
      </c>
      <c r="B171" t="s">
        <v>280</v>
      </c>
      <c r="C171" t="s">
        <v>165</v>
      </c>
      <c r="D171" t="s">
        <v>166</v>
      </c>
      <c r="E171" t="s">
        <v>271</v>
      </c>
      <c r="F171">
        <v>400.6</v>
      </c>
      <c r="G171">
        <v>63.6</v>
      </c>
      <c r="H171" t="s">
        <v>169</v>
      </c>
      <c r="I171" t="s">
        <v>272</v>
      </c>
      <c r="J171" s="13">
        <v>43655</v>
      </c>
      <c r="K171" t="str">
        <f t="shared" si="6"/>
        <v>Elvira Gonzalo</v>
      </c>
      <c r="L171">
        <f t="shared" si="7"/>
        <v>400.6</v>
      </c>
    </row>
    <row r="172" spans="1:12" x14ac:dyDescent="0.2">
      <c r="A172" t="s">
        <v>279</v>
      </c>
      <c r="B172" t="s">
        <v>280</v>
      </c>
      <c r="C172" t="s">
        <v>165</v>
      </c>
      <c r="D172" t="s">
        <v>166</v>
      </c>
      <c r="E172" t="s">
        <v>21</v>
      </c>
      <c r="F172">
        <v>795.9</v>
      </c>
      <c r="G172">
        <v>63.6</v>
      </c>
      <c r="H172" t="s">
        <v>169</v>
      </c>
      <c r="I172" t="s">
        <v>268</v>
      </c>
      <c r="J172" s="13">
        <v>43662</v>
      </c>
      <c r="K172" t="str">
        <f t="shared" si="6"/>
        <v>Elvira Gonzalo</v>
      </c>
      <c r="L172">
        <f t="shared" si="7"/>
        <v>795.9</v>
      </c>
    </row>
    <row r="173" spans="1:12" x14ac:dyDescent="0.2">
      <c r="A173" t="s">
        <v>215</v>
      </c>
      <c r="B173" t="s">
        <v>289</v>
      </c>
      <c r="C173" t="s">
        <v>165</v>
      </c>
      <c r="D173" t="s">
        <v>166</v>
      </c>
      <c r="E173" t="s">
        <v>271</v>
      </c>
      <c r="F173">
        <v>430.5</v>
      </c>
      <c r="G173">
        <v>58.5</v>
      </c>
      <c r="H173" t="s">
        <v>169</v>
      </c>
      <c r="I173" t="s">
        <v>272</v>
      </c>
      <c r="J173" s="13">
        <v>43655</v>
      </c>
      <c r="K173" t="str">
        <f t="shared" si="6"/>
        <v>Laura Hamilton</v>
      </c>
      <c r="L173">
        <f t="shared" si="7"/>
        <v>430.5</v>
      </c>
    </row>
    <row r="174" spans="1:12" x14ac:dyDescent="0.2">
      <c r="A174" t="s">
        <v>215</v>
      </c>
      <c r="B174" t="s">
        <v>289</v>
      </c>
      <c r="C174" t="s">
        <v>165</v>
      </c>
      <c r="D174" t="s">
        <v>166</v>
      </c>
      <c r="E174" t="s">
        <v>21</v>
      </c>
      <c r="F174">
        <v>890.3</v>
      </c>
      <c r="G174">
        <v>56.4</v>
      </c>
      <c r="H174" t="s">
        <v>169</v>
      </c>
      <c r="I174" t="s">
        <v>268</v>
      </c>
      <c r="J174" s="13">
        <v>43662</v>
      </c>
      <c r="K174" t="str">
        <f t="shared" si="6"/>
        <v>Laura Hamilton</v>
      </c>
      <c r="L174">
        <f t="shared" si="7"/>
        <v>890.3</v>
      </c>
    </row>
    <row r="175" spans="1:12" x14ac:dyDescent="0.2">
      <c r="A175" t="s">
        <v>228</v>
      </c>
      <c r="B175" t="s">
        <v>276</v>
      </c>
      <c r="C175" t="s">
        <v>165</v>
      </c>
      <c r="D175" t="s">
        <v>166</v>
      </c>
      <c r="E175" t="s">
        <v>163</v>
      </c>
      <c r="F175">
        <v>39.200000000000003</v>
      </c>
      <c r="G175">
        <v>31.3</v>
      </c>
      <c r="H175" t="s">
        <v>169</v>
      </c>
      <c r="I175" t="s">
        <v>170</v>
      </c>
      <c r="J175" s="13">
        <v>43694</v>
      </c>
      <c r="K175" t="str">
        <f t="shared" si="6"/>
        <v>Anna Harding</v>
      </c>
      <c r="L175">
        <f t="shared" si="7"/>
        <v>39.200000000000003</v>
      </c>
    </row>
    <row r="176" spans="1:12" x14ac:dyDescent="0.2">
      <c r="A176" t="s">
        <v>228</v>
      </c>
      <c r="B176" t="s">
        <v>276</v>
      </c>
      <c r="C176" t="s">
        <v>165</v>
      </c>
      <c r="D176" t="s">
        <v>166</v>
      </c>
      <c r="E176" t="s">
        <v>17</v>
      </c>
      <c r="F176">
        <v>35.700000000000003</v>
      </c>
      <c r="G176">
        <v>59.8</v>
      </c>
      <c r="H176" t="s">
        <v>169</v>
      </c>
      <c r="I176" t="s">
        <v>170</v>
      </c>
      <c r="J176" s="13">
        <v>43659</v>
      </c>
      <c r="K176" t="str">
        <f t="shared" si="6"/>
        <v>Anna Harding</v>
      </c>
      <c r="L176">
        <f t="shared" si="7"/>
        <v>35.700000000000003</v>
      </c>
    </row>
    <row r="177" spans="1:12" x14ac:dyDescent="0.2">
      <c r="A177" t="s">
        <v>228</v>
      </c>
      <c r="B177" t="s">
        <v>276</v>
      </c>
      <c r="C177" t="s">
        <v>165</v>
      </c>
      <c r="D177" t="s">
        <v>166</v>
      </c>
      <c r="E177" t="s">
        <v>18</v>
      </c>
      <c r="F177">
        <v>80.400000000000006</v>
      </c>
      <c r="G177">
        <v>59.2</v>
      </c>
      <c r="H177" t="s">
        <v>169</v>
      </c>
      <c r="I177" t="s">
        <v>170</v>
      </c>
      <c r="J177" s="13">
        <v>43659</v>
      </c>
      <c r="K177" t="str">
        <f t="shared" si="6"/>
        <v>Anna Harding</v>
      </c>
      <c r="L177">
        <f t="shared" si="7"/>
        <v>80.400000000000006</v>
      </c>
    </row>
    <row r="178" spans="1:12" x14ac:dyDescent="0.2">
      <c r="A178" t="s">
        <v>228</v>
      </c>
      <c r="B178" t="s">
        <v>276</v>
      </c>
      <c r="C178" t="s">
        <v>165</v>
      </c>
      <c r="D178" t="s">
        <v>166</v>
      </c>
      <c r="E178" t="s">
        <v>18</v>
      </c>
      <c r="F178">
        <v>79.599999999999994</v>
      </c>
      <c r="G178">
        <v>59.8</v>
      </c>
      <c r="H178" t="s">
        <v>169</v>
      </c>
      <c r="I178" t="s">
        <v>170</v>
      </c>
      <c r="J178" s="13">
        <v>43694</v>
      </c>
      <c r="K178" t="str">
        <f t="shared" si="6"/>
        <v>Anna Harding</v>
      </c>
      <c r="L178">
        <f t="shared" si="7"/>
        <v>79.599999999999994</v>
      </c>
    </row>
    <row r="179" spans="1:12" x14ac:dyDescent="0.2">
      <c r="A179" t="s">
        <v>228</v>
      </c>
      <c r="B179" t="s">
        <v>276</v>
      </c>
      <c r="C179" t="s">
        <v>165</v>
      </c>
      <c r="D179" t="s">
        <v>166</v>
      </c>
      <c r="E179" t="s">
        <v>19</v>
      </c>
      <c r="F179">
        <v>181.5</v>
      </c>
      <c r="G179">
        <v>62.4</v>
      </c>
      <c r="H179" t="s">
        <v>169</v>
      </c>
      <c r="I179" t="s">
        <v>170</v>
      </c>
      <c r="J179" s="13">
        <v>43694</v>
      </c>
      <c r="K179" t="str">
        <f t="shared" si="6"/>
        <v>Anna Harding</v>
      </c>
      <c r="L179">
        <f t="shared" si="7"/>
        <v>181.5</v>
      </c>
    </row>
    <row r="180" spans="1:12" x14ac:dyDescent="0.2">
      <c r="A180" t="s">
        <v>228</v>
      </c>
      <c r="B180" t="s">
        <v>276</v>
      </c>
      <c r="C180" t="s">
        <v>165</v>
      </c>
      <c r="D180" t="s">
        <v>166</v>
      </c>
      <c r="E180" t="s">
        <v>20</v>
      </c>
      <c r="F180">
        <v>374.7</v>
      </c>
      <c r="G180">
        <v>62.2</v>
      </c>
      <c r="H180" t="s">
        <v>169</v>
      </c>
      <c r="I180" t="s">
        <v>170</v>
      </c>
      <c r="J180" s="13">
        <v>43694</v>
      </c>
      <c r="K180" t="str">
        <f t="shared" si="6"/>
        <v>Anna Harding</v>
      </c>
      <c r="L180">
        <f t="shared" si="7"/>
        <v>374.7</v>
      </c>
    </row>
    <row r="181" spans="1:12" x14ac:dyDescent="0.2">
      <c r="A181" t="s">
        <v>228</v>
      </c>
      <c r="B181" t="s">
        <v>276</v>
      </c>
      <c r="C181" t="s">
        <v>165</v>
      </c>
      <c r="D181" t="s">
        <v>166</v>
      </c>
      <c r="E181" t="s">
        <v>271</v>
      </c>
      <c r="F181">
        <v>395</v>
      </c>
      <c r="G181">
        <v>63.9</v>
      </c>
      <c r="H181" t="s">
        <v>169</v>
      </c>
      <c r="I181" t="s">
        <v>272</v>
      </c>
      <c r="J181" s="13">
        <v>43655</v>
      </c>
      <c r="K181" t="str">
        <f t="shared" si="6"/>
        <v>Anna Harding</v>
      </c>
      <c r="L181">
        <f t="shared" si="7"/>
        <v>395</v>
      </c>
    </row>
    <row r="182" spans="1:12" x14ac:dyDescent="0.2">
      <c r="A182" t="s">
        <v>228</v>
      </c>
      <c r="B182" t="s">
        <v>276</v>
      </c>
      <c r="C182" t="s">
        <v>165</v>
      </c>
      <c r="D182" t="s">
        <v>166</v>
      </c>
      <c r="E182" t="s">
        <v>21</v>
      </c>
      <c r="F182">
        <v>793.1</v>
      </c>
      <c r="G182">
        <v>63.3</v>
      </c>
      <c r="H182" t="s">
        <v>169</v>
      </c>
      <c r="I182" t="s">
        <v>268</v>
      </c>
      <c r="J182" s="13">
        <v>43662</v>
      </c>
      <c r="K182" t="str">
        <f t="shared" si="6"/>
        <v>Anna Harding</v>
      </c>
      <c r="L182">
        <f t="shared" si="7"/>
        <v>793.1</v>
      </c>
    </row>
    <row r="183" spans="1:12" x14ac:dyDescent="0.2">
      <c r="A183" t="s">
        <v>228</v>
      </c>
      <c r="B183" t="s">
        <v>229</v>
      </c>
      <c r="C183" t="s">
        <v>165</v>
      </c>
      <c r="D183" t="s">
        <v>166</v>
      </c>
      <c r="E183" t="s">
        <v>271</v>
      </c>
      <c r="F183">
        <v>313.8</v>
      </c>
      <c r="G183">
        <v>80.2</v>
      </c>
      <c r="H183" t="s">
        <v>169</v>
      </c>
      <c r="I183" t="s">
        <v>272</v>
      </c>
      <c r="J183" s="13">
        <v>43655</v>
      </c>
      <c r="K183" t="str">
        <f t="shared" si="6"/>
        <v>Anna Hollingsworth</v>
      </c>
      <c r="L183">
        <f t="shared" si="7"/>
        <v>313.8</v>
      </c>
    </row>
    <row r="184" spans="1:12" x14ac:dyDescent="0.2">
      <c r="A184" t="s">
        <v>228</v>
      </c>
      <c r="B184" t="s">
        <v>229</v>
      </c>
      <c r="C184" t="s">
        <v>165</v>
      </c>
      <c r="D184" t="s">
        <v>166</v>
      </c>
      <c r="E184" t="s">
        <v>21</v>
      </c>
      <c r="F184">
        <v>633.29999999999995</v>
      </c>
      <c r="G184">
        <v>79.2</v>
      </c>
      <c r="H184" t="s">
        <v>169</v>
      </c>
      <c r="I184" t="s">
        <v>170</v>
      </c>
      <c r="J184" s="13">
        <v>43631</v>
      </c>
      <c r="K184" t="str">
        <f t="shared" si="6"/>
        <v>Anna Hollingsworth</v>
      </c>
      <c r="L184">
        <f t="shared" si="7"/>
        <v>633.29999999999995</v>
      </c>
    </row>
    <row r="185" spans="1:12" x14ac:dyDescent="0.2">
      <c r="A185" t="s">
        <v>228</v>
      </c>
      <c r="B185" t="s">
        <v>229</v>
      </c>
      <c r="C185" t="s">
        <v>165</v>
      </c>
      <c r="D185" t="s">
        <v>166</v>
      </c>
      <c r="E185" t="s">
        <v>21</v>
      </c>
      <c r="F185">
        <v>610</v>
      </c>
      <c r="G185">
        <v>82.2</v>
      </c>
      <c r="H185" t="s">
        <v>169</v>
      </c>
      <c r="I185" t="s">
        <v>268</v>
      </c>
      <c r="J185" s="13">
        <v>43662</v>
      </c>
      <c r="K185" t="str">
        <f t="shared" si="6"/>
        <v>Anna Hollingsworth</v>
      </c>
      <c r="L185">
        <f t="shared" si="7"/>
        <v>610</v>
      </c>
    </row>
    <row r="186" spans="1:12" x14ac:dyDescent="0.2">
      <c r="A186" t="s">
        <v>228</v>
      </c>
      <c r="B186" t="s">
        <v>229</v>
      </c>
      <c r="C186" t="s">
        <v>165</v>
      </c>
      <c r="D186" t="s">
        <v>166</v>
      </c>
      <c r="E186" t="s">
        <v>22</v>
      </c>
      <c r="F186">
        <v>1090</v>
      </c>
      <c r="G186">
        <v>79.3</v>
      </c>
      <c r="H186" t="s">
        <v>169</v>
      </c>
      <c r="I186" t="s">
        <v>170</v>
      </c>
      <c r="J186" s="13">
        <v>43603</v>
      </c>
      <c r="K186" t="str">
        <f t="shared" si="6"/>
        <v>Anna Hollingsworth</v>
      </c>
      <c r="L186">
        <f t="shared" si="7"/>
        <v>1090</v>
      </c>
    </row>
    <row r="187" spans="1:12" x14ac:dyDescent="0.2">
      <c r="A187" t="s">
        <v>228</v>
      </c>
      <c r="B187" t="s">
        <v>229</v>
      </c>
      <c r="C187" t="s">
        <v>165</v>
      </c>
      <c r="D187" t="s">
        <v>166</v>
      </c>
      <c r="E187" t="s">
        <v>22</v>
      </c>
      <c r="F187">
        <v>1056.8</v>
      </c>
      <c r="G187">
        <v>81.8</v>
      </c>
      <c r="H187" t="s">
        <v>169</v>
      </c>
      <c r="I187" t="s">
        <v>170</v>
      </c>
      <c r="J187" s="13">
        <v>43659</v>
      </c>
      <c r="K187" t="str">
        <f t="shared" si="6"/>
        <v>Anna Hollingsworth</v>
      </c>
      <c r="L187">
        <f t="shared" si="7"/>
        <v>1056.8</v>
      </c>
    </row>
    <row r="188" spans="1:12" x14ac:dyDescent="0.2">
      <c r="A188" t="s">
        <v>180</v>
      </c>
      <c r="B188" t="s">
        <v>181</v>
      </c>
      <c r="C188" t="s">
        <v>165</v>
      </c>
      <c r="D188" t="s">
        <v>166</v>
      </c>
      <c r="E188" t="s">
        <v>16</v>
      </c>
      <c r="F188">
        <v>18.13</v>
      </c>
      <c r="G188">
        <v>78.900000000000006</v>
      </c>
      <c r="H188" t="s">
        <v>182</v>
      </c>
      <c r="I188" t="s">
        <v>170</v>
      </c>
      <c r="J188" s="13">
        <v>43568</v>
      </c>
      <c r="K188" t="str">
        <f t="shared" si="6"/>
        <v>Hel James</v>
      </c>
      <c r="L188">
        <f t="shared" si="7"/>
        <v>18.13</v>
      </c>
    </row>
    <row r="189" spans="1:12" x14ac:dyDescent="0.2">
      <c r="A189" t="s">
        <v>180</v>
      </c>
      <c r="B189" t="s">
        <v>181</v>
      </c>
      <c r="C189" t="s">
        <v>165</v>
      </c>
      <c r="D189" t="s">
        <v>166</v>
      </c>
      <c r="E189" t="s">
        <v>16</v>
      </c>
      <c r="F189">
        <v>18.3</v>
      </c>
      <c r="G189">
        <v>78.2</v>
      </c>
      <c r="H189" t="s">
        <v>182</v>
      </c>
      <c r="I189" t="s">
        <v>170</v>
      </c>
      <c r="J189" s="13">
        <v>43659</v>
      </c>
      <c r="K189" t="str">
        <f t="shared" si="6"/>
        <v>Hel James</v>
      </c>
      <c r="L189">
        <f t="shared" si="7"/>
        <v>18.3</v>
      </c>
    </row>
    <row r="190" spans="1:12" x14ac:dyDescent="0.2">
      <c r="A190" t="s">
        <v>180</v>
      </c>
      <c r="B190" t="s">
        <v>181</v>
      </c>
      <c r="C190" t="s">
        <v>165</v>
      </c>
      <c r="D190" t="s">
        <v>166</v>
      </c>
      <c r="E190" t="s">
        <v>16</v>
      </c>
      <c r="F190">
        <v>18.3</v>
      </c>
      <c r="G190">
        <v>78.2</v>
      </c>
      <c r="H190" t="s">
        <v>182</v>
      </c>
      <c r="I190" t="s">
        <v>170</v>
      </c>
      <c r="J190" s="13">
        <v>43694</v>
      </c>
      <c r="K190" t="str">
        <f t="shared" si="6"/>
        <v>Hel James</v>
      </c>
      <c r="L190">
        <f t="shared" si="7"/>
        <v>18.3</v>
      </c>
    </row>
    <row r="191" spans="1:12" x14ac:dyDescent="0.2">
      <c r="A191" t="s">
        <v>180</v>
      </c>
      <c r="B191" t="s">
        <v>181</v>
      </c>
      <c r="C191" t="s">
        <v>165</v>
      </c>
      <c r="D191" t="s">
        <v>166</v>
      </c>
      <c r="E191" t="s">
        <v>16</v>
      </c>
      <c r="F191">
        <v>18.170000000000002</v>
      </c>
      <c r="G191">
        <v>78.8</v>
      </c>
      <c r="H191" t="s">
        <v>182</v>
      </c>
      <c r="I191" t="s">
        <v>303</v>
      </c>
      <c r="J191" s="13">
        <v>43701</v>
      </c>
      <c r="K191" t="str">
        <f t="shared" si="6"/>
        <v>Hel James</v>
      </c>
      <c r="L191">
        <f t="shared" si="7"/>
        <v>18.170000000000002</v>
      </c>
    </row>
    <row r="192" spans="1:12" x14ac:dyDescent="0.2">
      <c r="A192" t="s">
        <v>180</v>
      </c>
      <c r="B192" t="s">
        <v>181</v>
      </c>
      <c r="C192" t="s">
        <v>165</v>
      </c>
      <c r="D192" t="s">
        <v>166</v>
      </c>
      <c r="E192" t="s">
        <v>17</v>
      </c>
      <c r="F192">
        <v>39.85</v>
      </c>
      <c r="G192">
        <v>75.3</v>
      </c>
      <c r="H192" t="s">
        <v>182</v>
      </c>
      <c r="I192" t="s">
        <v>170</v>
      </c>
      <c r="J192" s="13">
        <v>43568</v>
      </c>
      <c r="K192" t="str">
        <f t="shared" si="6"/>
        <v>Hel James</v>
      </c>
      <c r="L192">
        <f t="shared" si="7"/>
        <v>39.85</v>
      </c>
    </row>
    <row r="193" spans="1:12" x14ac:dyDescent="0.2">
      <c r="A193" t="s">
        <v>180</v>
      </c>
      <c r="B193" t="s">
        <v>181</v>
      </c>
      <c r="C193" t="s">
        <v>165</v>
      </c>
      <c r="D193" t="s">
        <v>175</v>
      </c>
      <c r="E193" t="s">
        <v>133</v>
      </c>
      <c r="F193">
        <v>9.73</v>
      </c>
      <c r="G193">
        <v>0</v>
      </c>
      <c r="H193" t="s">
        <v>182</v>
      </c>
      <c r="I193" t="s">
        <v>170</v>
      </c>
      <c r="J193" s="13">
        <v>43568</v>
      </c>
      <c r="K193" t="str">
        <f t="shared" si="6"/>
        <v>Hel James</v>
      </c>
      <c r="L193">
        <f t="shared" si="7"/>
        <v>9.73</v>
      </c>
    </row>
    <row r="194" spans="1:12" x14ac:dyDescent="0.2">
      <c r="A194" t="s">
        <v>180</v>
      </c>
      <c r="B194" t="s">
        <v>181</v>
      </c>
      <c r="C194" t="s">
        <v>165</v>
      </c>
      <c r="D194" t="s">
        <v>175</v>
      </c>
      <c r="E194" t="s">
        <v>133</v>
      </c>
      <c r="F194">
        <v>9.4499999999999993</v>
      </c>
      <c r="G194">
        <v>0</v>
      </c>
      <c r="H194" t="s">
        <v>182</v>
      </c>
      <c r="I194" t="s">
        <v>170</v>
      </c>
      <c r="J194" s="13">
        <v>43631</v>
      </c>
      <c r="K194" t="str">
        <f t="shared" si="6"/>
        <v>Hel James</v>
      </c>
      <c r="L194">
        <f t="shared" si="7"/>
        <v>9.4499999999999993</v>
      </c>
    </row>
    <row r="195" spans="1:12" x14ac:dyDescent="0.2">
      <c r="A195" t="s">
        <v>180</v>
      </c>
      <c r="B195" t="s">
        <v>181</v>
      </c>
      <c r="C195" t="s">
        <v>165</v>
      </c>
      <c r="D195" t="s">
        <v>175</v>
      </c>
      <c r="E195" t="s">
        <v>133</v>
      </c>
      <c r="F195">
        <v>9.56</v>
      </c>
      <c r="G195">
        <v>0</v>
      </c>
      <c r="H195" t="s">
        <v>182</v>
      </c>
      <c r="I195" t="s">
        <v>170</v>
      </c>
      <c r="J195" s="13">
        <v>43659</v>
      </c>
      <c r="K195" t="str">
        <f t="shared" ref="K195:K258" si="8">CONCATENATE(A195," ",+B195)</f>
        <v>Hel James</v>
      </c>
      <c r="L195">
        <f t="shared" ref="L195:L258" si="9">F195</f>
        <v>9.56</v>
      </c>
    </row>
    <row r="196" spans="1:12" x14ac:dyDescent="0.2">
      <c r="A196" t="s">
        <v>180</v>
      </c>
      <c r="B196" t="s">
        <v>181</v>
      </c>
      <c r="C196" t="s">
        <v>165</v>
      </c>
      <c r="D196" t="s">
        <v>175</v>
      </c>
      <c r="E196" t="s">
        <v>133</v>
      </c>
      <c r="F196">
        <v>10.57</v>
      </c>
      <c r="G196">
        <v>0</v>
      </c>
      <c r="H196" t="s">
        <v>182</v>
      </c>
      <c r="I196" t="s">
        <v>170</v>
      </c>
      <c r="J196" s="13">
        <v>43694</v>
      </c>
      <c r="K196" t="str">
        <f t="shared" si="8"/>
        <v>Hel James</v>
      </c>
      <c r="L196">
        <f t="shared" si="9"/>
        <v>10.57</v>
      </c>
    </row>
    <row r="197" spans="1:12" x14ac:dyDescent="0.2">
      <c r="A197" t="s">
        <v>180</v>
      </c>
      <c r="B197" t="s">
        <v>181</v>
      </c>
      <c r="C197" t="s">
        <v>165</v>
      </c>
      <c r="D197" t="s">
        <v>175</v>
      </c>
      <c r="E197" t="s">
        <v>148</v>
      </c>
      <c r="F197">
        <v>11.37</v>
      </c>
      <c r="G197">
        <v>0</v>
      </c>
      <c r="H197" t="s">
        <v>182</v>
      </c>
      <c r="I197" t="s">
        <v>205</v>
      </c>
      <c r="J197" s="13">
        <v>43640</v>
      </c>
      <c r="K197" t="str">
        <f t="shared" si="8"/>
        <v>Hel James</v>
      </c>
      <c r="L197">
        <f t="shared" si="9"/>
        <v>11.37</v>
      </c>
    </row>
    <row r="198" spans="1:12" x14ac:dyDescent="0.2">
      <c r="A198" t="s">
        <v>180</v>
      </c>
      <c r="B198" t="s">
        <v>181</v>
      </c>
      <c r="C198" t="s">
        <v>165</v>
      </c>
      <c r="D198" t="s">
        <v>175</v>
      </c>
      <c r="E198" t="s">
        <v>148</v>
      </c>
      <c r="F198">
        <v>10.119999999999999</v>
      </c>
      <c r="G198">
        <v>0</v>
      </c>
      <c r="H198" t="s">
        <v>182</v>
      </c>
      <c r="I198" t="s">
        <v>205</v>
      </c>
      <c r="J198" s="13">
        <v>43656</v>
      </c>
      <c r="K198" t="str">
        <f t="shared" si="8"/>
        <v>Hel James</v>
      </c>
      <c r="L198">
        <f t="shared" si="9"/>
        <v>10.119999999999999</v>
      </c>
    </row>
    <row r="199" spans="1:12" x14ac:dyDescent="0.2">
      <c r="A199" t="s">
        <v>180</v>
      </c>
      <c r="B199" t="s">
        <v>181</v>
      </c>
      <c r="C199" t="s">
        <v>165</v>
      </c>
      <c r="D199" t="s">
        <v>175</v>
      </c>
      <c r="E199" t="s">
        <v>129</v>
      </c>
      <c r="F199">
        <v>12.91</v>
      </c>
      <c r="G199">
        <v>30.8</v>
      </c>
      <c r="H199" t="s">
        <v>182</v>
      </c>
      <c r="I199" t="s">
        <v>170</v>
      </c>
      <c r="J199" s="13">
        <v>43568</v>
      </c>
      <c r="K199" t="str">
        <f t="shared" si="8"/>
        <v>Hel James</v>
      </c>
      <c r="L199">
        <f t="shared" si="9"/>
        <v>12.91</v>
      </c>
    </row>
    <row r="200" spans="1:12" x14ac:dyDescent="0.2">
      <c r="A200" t="s">
        <v>180</v>
      </c>
      <c r="B200" t="s">
        <v>181</v>
      </c>
      <c r="C200" t="s">
        <v>165</v>
      </c>
      <c r="D200" t="s">
        <v>175</v>
      </c>
      <c r="E200" t="s">
        <v>129</v>
      </c>
      <c r="F200">
        <v>13.44</v>
      </c>
      <c r="G200">
        <v>32.1</v>
      </c>
      <c r="H200" t="s">
        <v>182</v>
      </c>
      <c r="I200" t="s">
        <v>170</v>
      </c>
      <c r="J200" s="13">
        <v>43631</v>
      </c>
      <c r="K200" t="str">
        <f t="shared" si="8"/>
        <v>Hel James</v>
      </c>
      <c r="L200">
        <f t="shared" si="9"/>
        <v>13.44</v>
      </c>
    </row>
    <row r="201" spans="1:12" x14ac:dyDescent="0.2">
      <c r="A201" t="s">
        <v>180</v>
      </c>
      <c r="B201" t="s">
        <v>181</v>
      </c>
      <c r="C201" t="s">
        <v>165</v>
      </c>
      <c r="D201" t="s">
        <v>175</v>
      </c>
      <c r="E201" t="s">
        <v>129</v>
      </c>
      <c r="F201">
        <v>13.33</v>
      </c>
      <c r="G201">
        <v>31.8</v>
      </c>
      <c r="H201" t="s">
        <v>182</v>
      </c>
      <c r="I201" t="s">
        <v>205</v>
      </c>
      <c r="J201" s="13">
        <v>43640</v>
      </c>
      <c r="K201" t="str">
        <f t="shared" si="8"/>
        <v>Hel James</v>
      </c>
      <c r="L201">
        <f t="shared" si="9"/>
        <v>13.33</v>
      </c>
    </row>
    <row r="202" spans="1:12" x14ac:dyDescent="0.2">
      <c r="A202" t="s">
        <v>180</v>
      </c>
      <c r="B202" t="s">
        <v>181</v>
      </c>
      <c r="C202" t="s">
        <v>165</v>
      </c>
      <c r="D202" t="s">
        <v>175</v>
      </c>
      <c r="E202" t="s">
        <v>129</v>
      </c>
      <c r="F202">
        <v>12.15</v>
      </c>
      <c r="G202">
        <v>29</v>
      </c>
      <c r="H202" t="s">
        <v>182</v>
      </c>
      <c r="I202" t="s">
        <v>170</v>
      </c>
      <c r="J202" s="13">
        <v>43659</v>
      </c>
      <c r="K202" t="str">
        <f t="shared" si="8"/>
        <v>Hel James</v>
      </c>
      <c r="L202">
        <f t="shared" si="9"/>
        <v>12.15</v>
      </c>
    </row>
    <row r="203" spans="1:12" x14ac:dyDescent="0.2">
      <c r="A203" t="s">
        <v>180</v>
      </c>
      <c r="B203" t="s">
        <v>181</v>
      </c>
      <c r="C203" t="s">
        <v>165</v>
      </c>
      <c r="D203" t="s">
        <v>175</v>
      </c>
      <c r="E203" t="s">
        <v>129</v>
      </c>
      <c r="F203">
        <v>12.11</v>
      </c>
      <c r="G203">
        <v>28.9</v>
      </c>
      <c r="H203" t="s">
        <v>182</v>
      </c>
      <c r="I203" t="s">
        <v>170</v>
      </c>
      <c r="J203" s="13">
        <v>43694</v>
      </c>
      <c r="K203" t="str">
        <f t="shared" si="8"/>
        <v>Hel James</v>
      </c>
      <c r="L203">
        <f t="shared" si="9"/>
        <v>12.11</v>
      </c>
    </row>
    <row r="204" spans="1:12" x14ac:dyDescent="0.2">
      <c r="A204" t="s">
        <v>180</v>
      </c>
      <c r="B204" t="s">
        <v>181</v>
      </c>
      <c r="C204" t="s">
        <v>165</v>
      </c>
      <c r="D204" t="s">
        <v>175</v>
      </c>
      <c r="E204" t="s">
        <v>143</v>
      </c>
      <c r="F204">
        <v>4.5</v>
      </c>
      <c r="G204">
        <v>0</v>
      </c>
      <c r="H204" t="s">
        <v>182</v>
      </c>
      <c r="I204" t="s">
        <v>170</v>
      </c>
      <c r="J204" s="13">
        <v>43568</v>
      </c>
      <c r="K204" t="str">
        <f t="shared" si="8"/>
        <v>Hel James</v>
      </c>
      <c r="L204">
        <f t="shared" si="9"/>
        <v>4.5</v>
      </c>
    </row>
    <row r="205" spans="1:12" x14ac:dyDescent="0.2">
      <c r="A205" t="s">
        <v>180</v>
      </c>
      <c r="B205" t="s">
        <v>181</v>
      </c>
      <c r="C205" t="s">
        <v>165</v>
      </c>
      <c r="D205" t="s">
        <v>175</v>
      </c>
      <c r="E205" t="s">
        <v>143</v>
      </c>
      <c r="F205">
        <v>4.63</v>
      </c>
      <c r="G205">
        <v>0</v>
      </c>
      <c r="H205" t="s">
        <v>182</v>
      </c>
      <c r="I205" t="s">
        <v>170</v>
      </c>
      <c r="J205" s="13">
        <v>43631</v>
      </c>
      <c r="K205" t="str">
        <f t="shared" si="8"/>
        <v>Hel James</v>
      </c>
      <c r="L205">
        <f t="shared" si="9"/>
        <v>4.63</v>
      </c>
    </row>
    <row r="206" spans="1:12" x14ac:dyDescent="0.2">
      <c r="A206" t="s">
        <v>180</v>
      </c>
      <c r="B206" t="s">
        <v>181</v>
      </c>
      <c r="C206" t="s">
        <v>165</v>
      </c>
      <c r="D206" t="s">
        <v>175</v>
      </c>
      <c r="E206" t="s">
        <v>143</v>
      </c>
      <c r="F206">
        <v>4.83</v>
      </c>
      <c r="G206">
        <v>0</v>
      </c>
      <c r="H206" t="s">
        <v>182</v>
      </c>
      <c r="I206" t="s">
        <v>170</v>
      </c>
      <c r="J206" s="13">
        <v>43659</v>
      </c>
      <c r="K206" t="str">
        <f t="shared" si="8"/>
        <v>Hel James</v>
      </c>
      <c r="L206">
        <f t="shared" si="9"/>
        <v>4.83</v>
      </c>
    </row>
    <row r="207" spans="1:12" x14ac:dyDescent="0.2">
      <c r="A207" t="s">
        <v>180</v>
      </c>
      <c r="B207" t="s">
        <v>181</v>
      </c>
      <c r="C207" t="s">
        <v>165</v>
      </c>
      <c r="D207" t="s">
        <v>175</v>
      </c>
      <c r="E207" t="s">
        <v>143</v>
      </c>
      <c r="F207">
        <v>4.4800000000000004</v>
      </c>
      <c r="G207">
        <v>0</v>
      </c>
      <c r="H207" t="s">
        <v>182</v>
      </c>
      <c r="I207" t="s">
        <v>170</v>
      </c>
      <c r="J207" s="13">
        <v>43694</v>
      </c>
      <c r="K207" t="str">
        <f t="shared" si="8"/>
        <v>Hel James</v>
      </c>
      <c r="L207">
        <f t="shared" si="9"/>
        <v>4.4800000000000004</v>
      </c>
    </row>
    <row r="208" spans="1:12" x14ac:dyDescent="0.2">
      <c r="A208" t="s">
        <v>180</v>
      </c>
      <c r="B208" t="s">
        <v>181</v>
      </c>
      <c r="C208" t="s">
        <v>165</v>
      </c>
      <c r="D208" t="s">
        <v>175</v>
      </c>
      <c r="E208" t="s">
        <v>144</v>
      </c>
      <c r="F208">
        <v>5.72</v>
      </c>
      <c r="G208">
        <v>48.5</v>
      </c>
      <c r="H208" t="s">
        <v>182</v>
      </c>
      <c r="I208" t="s">
        <v>303</v>
      </c>
      <c r="J208" s="13">
        <v>43701</v>
      </c>
      <c r="K208" t="str">
        <f t="shared" si="8"/>
        <v>Hel James</v>
      </c>
      <c r="L208">
        <f t="shared" si="9"/>
        <v>5.72</v>
      </c>
    </row>
    <row r="209" spans="1:12" x14ac:dyDescent="0.2">
      <c r="A209" t="s">
        <v>180</v>
      </c>
      <c r="B209" t="s">
        <v>181</v>
      </c>
      <c r="C209" t="s">
        <v>165</v>
      </c>
      <c r="D209" t="s">
        <v>175</v>
      </c>
      <c r="E209" t="s">
        <v>123</v>
      </c>
      <c r="F209">
        <v>2.97</v>
      </c>
      <c r="G209">
        <v>63.9</v>
      </c>
      <c r="H209" t="s">
        <v>182</v>
      </c>
      <c r="I209" t="s">
        <v>170</v>
      </c>
      <c r="J209" s="13">
        <v>43568</v>
      </c>
      <c r="K209" t="str">
        <f t="shared" si="8"/>
        <v>Hel James</v>
      </c>
      <c r="L209">
        <f t="shared" si="9"/>
        <v>2.97</v>
      </c>
    </row>
    <row r="210" spans="1:12" x14ac:dyDescent="0.2">
      <c r="A210" t="s">
        <v>180</v>
      </c>
      <c r="B210" t="s">
        <v>181</v>
      </c>
      <c r="C210" t="s">
        <v>165</v>
      </c>
      <c r="D210" t="s">
        <v>175</v>
      </c>
      <c r="E210" t="s">
        <v>123</v>
      </c>
      <c r="F210">
        <v>2.71</v>
      </c>
      <c r="G210">
        <v>58.3</v>
      </c>
      <c r="H210" t="s">
        <v>182</v>
      </c>
      <c r="I210" t="s">
        <v>170</v>
      </c>
      <c r="J210" s="13">
        <v>43631</v>
      </c>
      <c r="K210" t="str">
        <f t="shared" si="8"/>
        <v>Hel James</v>
      </c>
      <c r="L210">
        <f t="shared" si="9"/>
        <v>2.71</v>
      </c>
    </row>
    <row r="211" spans="1:12" x14ac:dyDescent="0.2">
      <c r="A211" t="s">
        <v>180</v>
      </c>
      <c r="B211" t="s">
        <v>181</v>
      </c>
      <c r="C211" t="s">
        <v>165</v>
      </c>
      <c r="D211" t="s">
        <v>175</v>
      </c>
      <c r="E211" t="s">
        <v>123</v>
      </c>
      <c r="F211">
        <v>2.58</v>
      </c>
      <c r="G211">
        <v>55.5</v>
      </c>
      <c r="H211" t="s">
        <v>182</v>
      </c>
      <c r="I211" t="s">
        <v>205</v>
      </c>
      <c r="J211" s="13">
        <v>43656</v>
      </c>
      <c r="K211" t="str">
        <f t="shared" si="8"/>
        <v>Hel James</v>
      </c>
      <c r="L211">
        <f t="shared" si="9"/>
        <v>2.58</v>
      </c>
    </row>
    <row r="212" spans="1:12" x14ac:dyDescent="0.2">
      <c r="A212" t="s">
        <v>180</v>
      </c>
      <c r="B212" t="s">
        <v>181</v>
      </c>
      <c r="C212" t="s">
        <v>165</v>
      </c>
      <c r="D212" t="s">
        <v>175</v>
      </c>
      <c r="E212" t="s">
        <v>123</v>
      </c>
      <c r="F212">
        <v>2.5499999999999998</v>
      </c>
      <c r="G212">
        <v>54.8</v>
      </c>
      <c r="H212" t="s">
        <v>182</v>
      </c>
      <c r="I212" t="s">
        <v>170</v>
      </c>
      <c r="J212" s="13">
        <v>43659</v>
      </c>
      <c r="K212" t="str">
        <f t="shared" si="8"/>
        <v>Hel James</v>
      </c>
      <c r="L212">
        <f t="shared" si="9"/>
        <v>2.5499999999999998</v>
      </c>
    </row>
    <row r="213" spans="1:12" x14ac:dyDescent="0.2">
      <c r="A213" t="s">
        <v>180</v>
      </c>
      <c r="B213" t="s">
        <v>181</v>
      </c>
      <c r="C213" t="s">
        <v>165</v>
      </c>
      <c r="D213" t="s">
        <v>175</v>
      </c>
      <c r="E213" t="s">
        <v>123</v>
      </c>
      <c r="F213">
        <v>2.94</v>
      </c>
      <c r="G213">
        <v>63.2</v>
      </c>
      <c r="H213" t="s">
        <v>182</v>
      </c>
      <c r="I213" t="s">
        <v>170</v>
      </c>
      <c r="J213" s="13">
        <v>43694</v>
      </c>
      <c r="K213" t="str">
        <f t="shared" si="8"/>
        <v>Hel James</v>
      </c>
      <c r="L213">
        <f t="shared" si="9"/>
        <v>2.94</v>
      </c>
    </row>
    <row r="214" spans="1:12" x14ac:dyDescent="0.2">
      <c r="A214" t="s">
        <v>180</v>
      </c>
      <c r="B214" t="s">
        <v>181</v>
      </c>
      <c r="C214" t="s">
        <v>165</v>
      </c>
      <c r="D214" t="s">
        <v>175</v>
      </c>
      <c r="E214" t="s">
        <v>122</v>
      </c>
      <c r="F214">
        <v>1.05</v>
      </c>
      <c r="G214">
        <v>78.900000000000006</v>
      </c>
      <c r="H214" t="s">
        <v>182</v>
      </c>
      <c r="I214" t="s">
        <v>170</v>
      </c>
      <c r="J214" s="13">
        <v>43694</v>
      </c>
      <c r="K214" t="str">
        <f t="shared" si="8"/>
        <v>Hel James</v>
      </c>
      <c r="L214">
        <f t="shared" si="9"/>
        <v>1.05</v>
      </c>
    </row>
    <row r="215" spans="1:12" x14ac:dyDescent="0.2">
      <c r="A215" t="s">
        <v>262</v>
      </c>
      <c r="B215" t="s">
        <v>263</v>
      </c>
      <c r="C215" t="s">
        <v>165</v>
      </c>
      <c r="D215" t="s">
        <v>166</v>
      </c>
      <c r="E215" t="s">
        <v>208</v>
      </c>
      <c r="F215">
        <v>830.8</v>
      </c>
      <c r="G215">
        <v>0</v>
      </c>
      <c r="H215" t="s">
        <v>182</v>
      </c>
      <c r="I215" t="s">
        <v>205</v>
      </c>
      <c r="J215" s="13">
        <v>43598</v>
      </c>
      <c r="K215" t="str">
        <f t="shared" si="8"/>
        <v>Phil Kelvin</v>
      </c>
      <c r="L215">
        <f t="shared" si="9"/>
        <v>830.8</v>
      </c>
    </row>
    <row r="216" spans="1:12" x14ac:dyDescent="0.2">
      <c r="A216" t="s">
        <v>262</v>
      </c>
      <c r="B216" t="s">
        <v>263</v>
      </c>
      <c r="C216" t="s">
        <v>165</v>
      </c>
      <c r="D216" t="s">
        <v>166</v>
      </c>
      <c r="E216" t="s">
        <v>208</v>
      </c>
      <c r="F216">
        <v>808</v>
      </c>
      <c r="G216">
        <v>0</v>
      </c>
      <c r="H216" t="s">
        <v>182</v>
      </c>
      <c r="I216" t="s">
        <v>205</v>
      </c>
      <c r="J216" s="13">
        <v>43640</v>
      </c>
      <c r="K216" t="str">
        <f t="shared" si="8"/>
        <v>Phil Kelvin</v>
      </c>
      <c r="L216">
        <f t="shared" si="9"/>
        <v>808</v>
      </c>
    </row>
    <row r="217" spans="1:12" x14ac:dyDescent="0.2">
      <c r="A217" t="s">
        <v>252</v>
      </c>
      <c r="B217" t="s">
        <v>253</v>
      </c>
      <c r="C217" t="s">
        <v>165</v>
      </c>
      <c r="D217" t="s">
        <v>166</v>
      </c>
      <c r="E217" t="s">
        <v>20</v>
      </c>
      <c r="F217">
        <v>355.4</v>
      </c>
      <c r="G217">
        <v>94.7</v>
      </c>
      <c r="H217" t="s">
        <v>201</v>
      </c>
      <c r="I217" t="s">
        <v>205</v>
      </c>
      <c r="J217" s="13">
        <v>43640</v>
      </c>
      <c r="K217" t="str">
        <f t="shared" si="8"/>
        <v>Christine Kennedy</v>
      </c>
      <c r="L217">
        <f t="shared" si="9"/>
        <v>355.4</v>
      </c>
    </row>
    <row r="218" spans="1:12" x14ac:dyDescent="0.2">
      <c r="A218" t="s">
        <v>252</v>
      </c>
      <c r="B218" t="s">
        <v>253</v>
      </c>
      <c r="C218" t="s">
        <v>165</v>
      </c>
      <c r="D218" t="s">
        <v>166</v>
      </c>
      <c r="E218" t="s">
        <v>21</v>
      </c>
      <c r="F218">
        <v>746.7</v>
      </c>
      <c r="G218">
        <v>95.9</v>
      </c>
      <c r="H218" t="s">
        <v>201</v>
      </c>
      <c r="I218" t="s">
        <v>205</v>
      </c>
      <c r="J218" s="13">
        <v>43626</v>
      </c>
      <c r="K218" t="str">
        <f t="shared" si="8"/>
        <v>Christine Kennedy</v>
      </c>
      <c r="L218">
        <f t="shared" si="9"/>
        <v>746.7</v>
      </c>
    </row>
    <row r="219" spans="1:12" x14ac:dyDescent="0.2">
      <c r="A219" t="s">
        <v>252</v>
      </c>
      <c r="B219" t="s">
        <v>253</v>
      </c>
      <c r="C219" t="s">
        <v>165</v>
      </c>
      <c r="D219" t="s">
        <v>166</v>
      </c>
      <c r="E219" t="s">
        <v>21</v>
      </c>
      <c r="F219">
        <v>723.8</v>
      </c>
      <c r="G219">
        <v>98.9</v>
      </c>
      <c r="H219" t="s">
        <v>201</v>
      </c>
      <c r="I219" t="s">
        <v>205</v>
      </c>
      <c r="J219" s="13">
        <v>43656</v>
      </c>
      <c r="K219" t="str">
        <f t="shared" si="8"/>
        <v>Christine Kennedy</v>
      </c>
      <c r="L219">
        <f t="shared" si="9"/>
        <v>723.8</v>
      </c>
    </row>
    <row r="220" spans="1:12" x14ac:dyDescent="0.2">
      <c r="A220" t="s">
        <v>258</v>
      </c>
      <c r="B220" t="s">
        <v>259</v>
      </c>
      <c r="C220" t="s">
        <v>165</v>
      </c>
      <c r="D220" t="s">
        <v>166</v>
      </c>
      <c r="E220" t="s">
        <v>246</v>
      </c>
      <c r="F220">
        <v>16.899999999999999</v>
      </c>
      <c r="G220">
        <v>0</v>
      </c>
      <c r="H220" t="s">
        <v>247</v>
      </c>
      <c r="I220" t="s">
        <v>167</v>
      </c>
      <c r="J220" s="13">
        <v>43639</v>
      </c>
      <c r="K220" t="str">
        <f t="shared" si="8"/>
        <v>Kyle Kettler</v>
      </c>
      <c r="L220">
        <f t="shared" si="9"/>
        <v>16.899999999999999</v>
      </c>
    </row>
    <row r="221" spans="1:12" x14ac:dyDescent="0.2">
      <c r="A221" t="s">
        <v>195</v>
      </c>
      <c r="B221" t="s">
        <v>237</v>
      </c>
      <c r="C221" t="s">
        <v>165</v>
      </c>
      <c r="D221" t="s">
        <v>166</v>
      </c>
      <c r="E221" t="s">
        <v>18</v>
      </c>
      <c r="F221">
        <v>90.5</v>
      </c>
      <c r="G221">
        <v>63.6</v>
      </c>
      <c r="H221" t="s">
        <v>194</v>
      </c>
      <c r="I221" t="s">
        <v>205</v>
      </c>
      <c r="J221" s="13">
        <v>43598</v>
      </c>
      <c r="K221" t="str">
        <f t="shared" si="8"/>
        <v>Sarah Knox</v>
      </c>
      <c r="L221">
        <f t="shared" si="9"/>
        <v>90.5</v>
      </c>
    </row>
    <row r="222" spans="1:12" x14ac:dyDescent="0.2">
      <c r="A222" t="s">
        <v>195</v>
      </c>
      <c r="B222" t="s">
        <v>237</v>
      </c>
      <c r="C222" t="s">
        <v>165</v>
      </c>
      <c r="D222" t="s">
        <v>175</v>
      </c>
      <c r="E222" t="s">
        <v>123</v>
      </c>
      <c r="F222">
        <v>2.9</v>
      </c>
      <c r="G222">
        <v>47.8</v>
      </c>
      <c r="H222" t="s">
        <v>194</v>
      </c>
      <c r="I222" t="s">
        <v>205</v>
      </c>
      <c r="J222" s="13">
        <v>43656</v>
      </c>
      <c r="K222" t="str">
        <f t="shared" si="8"/>
        <v>Sarah Knox</v>
      </c>
      <c r="L222">
        <f t="shared" si="9"/>
        <v>2.9</v>
      </c>
    </row>
    <row r="223" spans="1:12" x14ac:dyDescent="0.2">
      <c r="A223" t="s">
        <v>195</v>
      </c>
      <c r="B223" t="s">
        <v>237</v>
      </c>
      <c r="C223" t="s">
        <v>165</v>
      </c>
      <c r="D223" t="s">
        <v>175</v>
      </c>
      <c r="E223" t="s">
        <v>122</v>
      </c>
      <c r="F223">
        <v>1</v>
      </c>
      <c r="G223">
        <v>58.8</v>
      </c>
      <c r="H223" t="s">
        <v>194</v>
      </c>
      <c r="I223" t="s">
        <v>205</v>
      </c>
      <c r="J223" s="13">
        <v>43598</v>
      </c>
      <c r="K223" t="str">
        <f t="shared" si="8"/>
        <v>Sarah Knox</v>
      </c>
      <c r="L223">
        <f t="shared" si="9"/>
        <v>1</v>
      </c>
    </row>
    <row r="224" spans="1:12" x14ac:dyDescent="0.2">
      <c r="A224" t="s">
        <v>195</v>
      </c>
      <c r="B224" t="s">
        <v>237</v>
      </c>
      <c r="C224" t="s">
        <v>165</v>
      </c>
      <c r="D224" t="s">
        <v>175</v>
      </c>
      <c r="E224" t="s">
        <v>122</v>
      </c>
      <c r="F224">
        <v>1</v>
      </c>
      <c r="G224">
        <v>58.8</v>
      </c>
      <c r="H224" t="s">
        <v>194</v>
      </c>
      <c r="I224" t="s">
        <v>205</v>
      </c>
      <c r="J224" s="13">
        <v>43656</v>
      </c>
      <c r="K224" t="str">
        <f t="shared" si="8"/>
        <v>Sarah Knox</v>
      </c>
      <c r="L224">
        <f t="shared" si="9"/>
        <v>1</v>
      </c>
    </row>
    <row r="225" spans="1:12" x14ac:dyDescent="0.2">
      <c r="A225" t="s">
        <v>209</v>
      </c>
      <c r="B225" t="s">
        <v>210</v>
      </c>
      <c r="C225" t="s">
        <v>165</v>
      </c>
      <c r="D225" t="s">
        <v>166</v>
      </c>
      <c r="E225" t="s">
        <v>208</v>
      </c>
      <c r="F225">
        <v>755.7</v>
      </c>
      <c r="G225">
        <v>0</v>
      </c>
      <c r="H225" t="s">
        <v>174</v>
      </c>
      <c r="I225" t="s">
        <v>205</v>
      </c>
      <c r="J225" s="13">
        <v>43598</v>
      </c>
      <c r="K225" t="str">
        <f t="shared" si="8"/>
        <v>Margaret Lang</v>
      </c>
      <c r="L225">
        <f t="shared" si="9"/>
        <v>755.7</v>
      </c>
    </row>
    <row r="226" spans="1:12" x14ac:dyDescent="0.2">
      <c r="A226" t="s">
        <v>209</v>
      </c>
      <c r="B226" t="s">
        <v>210</v>
      </c>
      <c r="C226" t="s">
        <v>165</v>
      </c>
      <c r="D226" t="s">
        <v>166</v>
      </c>
      <c r="E226" t="s">
        <v>208</v>
      </c>
      <c r="F226">
        <v>735.2</v>
      </c>
      <c r="G226">
        <v>0</v>
      </c>
      <c r="H226" t="s">
        <v>174</v>
      </c>
      <c r="I226" t="s">
        <v>205</v>
      </c>
      <c r="J226" s="13">
        <v>43640</v>
      </c>
      <c r="K226" t="str">
        <f t="shared" si="8"/>
        <v>Margaret Lang</v>
      </c>
      <c r="L226">
        <f t="shared" si="9"/>
        <v>735.2</v>
      </c>
    </row>
    <row r="227" spans="1:12" x14ac:dyDescent="0.2">
      <c r="A227" t="s">
        <v>209</v>
      </c>
      <c r="B227" t="s">
        <v>210</v>
      </c>
      <c r="C227" t="s">
        <v>165</v>
      </c>
      <c r="D227" t="s">
        <v>175</v>
      </c>
      <c r="E227" t="s">
        <v>148</v>
      </c>
      <c r="F227">
        <v>10.029999999999999</v>
      </c>
      <c r="G227">
        <v>23.1</v>
      </c>
      <c r="H227" t="s">
        <v>174</v>
      </c>
      <c r="I227" t="s">
        <v>205</v>
      </c>
      <c r="J227" s="13">
        <v>43640</v>
      </c>
      <c r="K227" t="str">
        <f t="shared" si="8"/>
        <v>Margaret Lang</v>
      </c>
      <c r="L227">
        <f t="shared" si="9"/>
        <v>10.029999999999999</v>
      </c>
    </row>
    <row r="228" spans="1:12" x14ac:dyDescent="0.2">
      <c r="A228" t="s">
        <v>209</v>
      </c>
      <c r="B228" t="s">
        <v>210</v>
      </c>
      <c r="C228" t="s">
        <v>165</v>
      </c>
      <c r="D228" t="s">
        <v>175</v>
      </c>
      <c r="E228" t="s">
        <v>148</v>
      </c>
      <c r="F228">
        <v>11.62</v>
      </c>
      <c r="G228">
        <v>26.7</v>
      </c>
      <c r="H228" t="s">
        <v>174</v>
      </c>
      <c r="I228" t="s">
        <v>205</v>
      </c>
      <c r="J228" s="13">
        <v>43656</v>
      </c>
      <c r="K228" t="str">
        <f t="shared" si="8"/>
        <v>Margaret Lang</v>
      </c>
      <c r="L228">
        <f t="shared" si="9"/>
        <v>11.62</v>
      </c>
    </row>
    <row r="229" spans="1:12" x14ac:dyDescent="0.2">
      <c r="A229" t="s">
        <v>209</v>
      </c>
      <c r="B229" t="s">
        <v>210</v>
      </c>
      <c r="C229" t="s">
        <v>165</v>
      </c>
      <c r="D229" t="s">
        <v>175</v>
      </c>
      <c r="E229" t="s">
        <v>129</v>
      </c>
      <c r="F229">
        <v>11.12</v>
      </c>
      <c r="G229">
        <v>22.1</v>
      </c>
      <c r="H229" t="s">
        <v>174</v>
      </c>
      <c r="I229" t="s">
        <v>205</v>
      </c>
      <c r="J229" s="13">
        <v>43598</v>
      </c>
      <c r="K229" t="str">
        <f t="shared" si="8"/>
        <v>Margaret Lang</v>
      </c>
      <c r="L229">
        <f t="shared" si="9"/>
        <v>11.12</v>
      </c>
    </row>
    <row r="230" spans="1:12" x14ac:dyDescent="0.2">
      <c r="A230" t="s">
        <v>209</v>
      </c>
      <c r="B230" t="s">
        <v>210</v>
      </c>
      <c r="C230" t="s">
        <v>165</v>
      </c>
      <c r="D230" t="s">
        <v>175</v>
      </c>
      <c r="E230" t="s">
        <v>146</v>
      </c>
      <c r="F230">
        <v>2.79</v>
      </c>
      <c r="G230">
        <v>5.3</v>
      </c>
      <c r="H230" t="s">
        <v>174</v>
      </c>
      <c r="I230" t="s">
        <v>205</v>
      </c>
      <c r="J230" s="13">
        <v>43626</v>
      </c>
      <c r="K230" t="str">
        <f t="shared" si="8"/>
        <v>Margaret Lang</v>
      </c>
      <c r="L230">
        <f t="shared" si="9"/>
        <v>2.79</v>
      </c>
    </row>
    <row r="231" spans="1:12" x14ac:dyDescent="0.2">
      <c r="A231" t="s">
        <v>209</v>
      </c>
      <c r="B231" t="s">
        <v>210</v>
      </c>
      <c r="C231" t="s">
        <v>165</v>
      </c>
      <c r="D231" t="s">
        <v>175</v>
      </c>
      <c r="E231" t="s">
        <v>146</v>
      </c>
      <c r="F231">
        <v>13.17</v>
      </c>
      <c r="G231">
        <v>25</v>
      </c>
      <c r="H231" t="s">
        <v>174</v>
      </c>
      <c r="I231" t="s">
        <v>205</v>
      </c>
      <c r="J231" s="13">
        <v>43656</v>
      </c>
      <c r="K231" t="str">
        <f t="shared" si="8"/>
        <v>Margaret Lang</v>
      </c>
      <c r="L231">
        <f t="shared" si="9"/>
        <v>13.17</v>
      </c>
    </row>
    <row r="232" spans="1:12" x14ac:dyDescent="0.2">
      <c r="A232" t="s">
        <v>209</v>
      </c>
      <c r="B232" t="s">
        <v>210</v>
      </c>
      <c r="C232" t="s">
        <v>165</v>
      </c>
      <c r="D232" t="s">
        <v>175</v>
      </c>
      <c r="E232" t="s">
        <v>123</v>
      </c>
      <c r="F232">
        <v>2.2999999999999998</v>
      </c>
      <c r="G232">
        <v>43.2</v>
      </c>
      <c r="H232" t="s">
        <v>174</v>
      </c>
      <c r="I232" t="s">
        <v>205</v>
      </c>
      <c r="J232" s="13">
        <v>43626</v>
      </c>
      <c r="K232" t="str">
        <f t="shared" si="8"/>
        <v>Margaret Lang</v>
      </c>
      <c r="L232">
        <f t="shared" si="9"/>
        <v>2.2999999999999998</v>
      </c>
    </row>
    <row r="233" spans="1:12" x14ac:dyDescent="0.2">
      <c r="A233" t="s">
        <v>209</v>
      </c>
      <c r="B233" t="s">
        <v>210</v>
      </c>
      <c r="C233" t="s">
        <v>165</v>
      </c>
      <c r="D233" t="s">
        <v>175</v>
      </c>
      <c r="E233" t="s">
        <v>123</v>
      </c>
      <c r="F233">
        <v>2.69</v>
      </c>
      <c r="G233">
        <v>50.6</v>
      </c>
      <c r="H233" t="s">
        <v>174</v>
      </c>
      <c r="I233" t="s">
        <v>205</v>
      </c>
      <c r="J233" s="13">
        <v>43656</v>
      </c>
      <c r="K233" t="str">
        <f t="shared" si="8"/>
        <v>Margaret Lang</v>
      </c>
      <c r="L233">
        <f t="shared" si="9"/>
        <v>2.69</v>
      </c>
    </row>
    <row r="234" spans="1:12" x14ac:dyDescent="0.2">
      <c r="A234" t="s">
        <v>228</v>
      </c>
      <c r="B234" t="s">
        <v>275</v>
      </c>
      <c r="C234" t="s">
        <v>165</v>
      </c>
      <c r="D234" t="s">
        <v>166</v>
      </c>
      <c r="E234" t="s">
        <v>124</v>
      </c>
      <c r="F234">
        <v>80.5</v>
      </c>
      <c r="G234">
        <v>65</v>
      </c>
      <c r="H234" t="s">
        <v>169</v>
      </c>
      <c r="I234" t="s">
        <v>170</v>
      </c>
      <c r="J234" s="13">
        <v>43659</v>
      </c>
      <c r="K234" t="str">
        <f t="shared" si="8"/>
        <v>Anna Lawson</v>
      </c>
      <c r="L234">
        <f t="shared" si="9"/>
        <v>80.5</v>
      </c>
    </row>
    <row r="235" spans="1:12" x14ac:dyDescent="0.2">
      <c r="A235" t="s">
        <v>228</v>
      </c>
      <c r="B235" t="s">
        <v>275</v>
      </c>
      <c r="C235" t="s">
        <v>165</v>
      </c>
      <c r="D235" t="s">
        <v>166</v>
      </c>
      <c r="E235" t="s">
        <v>121</v>
      </c>
      <c r="F235">
        <v>467.9</v>
      </c>
      <c r="G235">
        <v>79.3</v>
      </c>
      <c r="H235" t="s">
        <v>169</v>
      </c>
      <c r="I235" t="s">
        <v>300</v>
      </c>
      <c r="J235" s="13">
        <v>43698</v>
      </c>
      <c r="K235" t="str">
        <f t="shared" si="8"/>
        <v>Anna Lawson</v>
      </c>
      <c r="L235">
        <f t="shared" si="9"/>
        <v>467.9</v>
      </c>
    </row>
    <row r="236" spans="1:12" x14ac:dyDescent="0.2">
      <c r="A236" t="s">
        <v>228</v>
      </c>
      <c r="B236" t="s">
        <v>275</v>
      </c>
      <c r="C236" t="s">
        <v>165</v>
      </c>
      <c r="D236" t="s">
        <v>166</v>
      </c>
      <c r="E236" t="s">
        <v>271</v>
      </c>
      <c r="F236">
        <v>330.2</v>
      </c>
      <c r="G236">
        <v>76.2</v>
      </c>
      <c r="H236" t="s">
        <v>169</v>
      </c>
      <c r="I236" t="s">
        <v>272</v>
      </c>
      <c r="J236" s="13">
        <v>43655</v>
      </c>
      <c r="K236" t="str">
        <f t="shared" si="8"/>
        <v>Anna Lawson</v>
      </c>
      <c r="L236">
        <f t="shared" si="9"/>
        <v>330.2</v>
      </c>
    </row>
    <row r="237" spans="1:12" x14ac:dyDescent="0.2">
      <c r="A237" t="s">
        <v>228</v>
      </c>
      <c r="B237" t="s">
        <v>275</v>
      </c>
      <c r="C237" t="s">
        <v>165</v>
      </c>
      <c r="D237" t="s">
        <v>166</v>
      </c>
      <c r="E237" t="s">
        <v>21</v>
      </c>
      <c r="F237">
        <v>646.79999999999995</v>
      </c>
      <c r="G237">
        <v>77.5</v>
      </c>
      <c r="H237" t="s">
        <v>169</v>
      </c>
      <c r="I237" t="s">
        <v>268</v>
      </c>
      <c r="J237" s="13">
        <v>43662</v>
      </c>
      <c r="K237" t="str">
        <f t="shared" si="8"/>
        <v>Anna Lawson</v>
      </c>
      <c r="L237">
        <f t="shared" si="9"/>
        <v>646.79999999999995</v>
      </c>
    </row>
    <row r="238" spans="1:12" x14ac:dyDescent="0.2">
      <c r="A238" t="s">
        <v>228</v>
      </c>
      <c r="B238" t="s">
        <v>275</v>
      </c>
      <c r="C238" t="s">
        <v>165</v>
      </c>
      <c r="D238" t="s">
        <v>166</v>
      </c>
      <c r="E238" t="s">
        <v>22</v>
      </c>
      <c r="F238">
        <v>1121.7</v>
      </c>
      <c r="G238">
        <v>77.099999999999994</v>
      </c>
      <c r="H238" t="s">
        <v>169</v>
      </c>
      <c r="I238" t="s">
        <v>170</v>
      </c>
      <c r="J238" s="13">
        <v>43659</v>
      </c>
      <c r="K238" t="str">
        <f t="shared" si="8"/>
        <v>Anna Lawson</v>
      </c>
      <c r="L238">
        <f t="shared" si="9"/>
        <v>1121.7</v>
      </c>
    </row>
    <row r="239" spans="1:12" x14ac:dyDescent="0.2">
      <c r="A239" t="s">
        <v>254</v>
      </c>
      <c r="B239" t="s">
        <v>255</v>
      </c>
      <c r="C239" t="s">
        <v>165</v>
      </c>
      <c r="D239" t="s">
        <v>166</v>
      </c>
      <c r="E239" t="s">
        <v>19</v>
      </c>
      <c r="F239">
        <v>150</v>
      </c>
      <c r="G239">
        <v>75.5</v>
      </c>
      <c r="H239" t="s">
        <v>169</v>
      </c>
      <c r="I239" t="s">
        <v>170</v>
      </c>
      <c r="J239" s="13">
        <v>43659</v>
      </c>
      <c r="K239" t="str">
        <f t="shared" si="8"/>
        <v>ClÃ©mentine Masson</v>
      </c>
      <c r="L239">
        <f t="shared" si="9"/>
        <v>150</v>
      </c>
    </row>
    <row r="240" spans="1:12" x14ac:dyDescent="0.2">
      <c r="A240" t="s">
        <v>254</v>
      </c>
      <c r="B240" t="s">
        <v>255</v>
      </c>
      <c r="C240" t="s">
        <v>165</v>
      </c>
      <c r="D240" t="s">
        <v>166</v>
      </c>
      <c r="E240" t="s">
        <v>20</v>
      </c>
      <c r="F240">
        <v>312.3</v>
      </c>
      <c r="G240">
        <v>74.400000000000006</v>
      </c>
      <c r="H240" t="s">
        <v>169</v>
      </c>
      <c r="I240" t="s">
        <v>202</v>
      </c>
      <c r="J240" s="13">
        <v>43663</v>
      </c>
      <c r="K240" t="str">
        <f t="shared" si="8"/>
        <v>ClÃ©mentine Masson</v>
      </c>
      <c r="L240">
        <f t="shared" si="9"/>
        <v>312.3</v>
      </c>
    </row>
    <row r="241" spans="1:12" x14ac:dyDescent="0.2">
      <c r="A241" t="s">
        <v>254</v>
      </c>
      <c r="B241" t="s">
        <v>255</v>
      </c>
      <c r="C241" t="s">
        <v>165</v>
      </c>
      <c r="D241" t="s">
        <v>166</v>
      </c>
      <c r="E241" t="s">
        <v>21</v>
      </c>
      <c r="F241">
        <v>691.2</v>
      </c>
      <c r="G241">
        <v>72.5</v>
      </c>
      <c r="H241" t="s">
        <v>169</v>
      </c>
      <c r="I241" t="s">
        <v>170</v>
      </c>
      <c r="J241" s="13">
        <v>43631</v>
      </c>
      <c r="K241" t="str">
        <f t="shared" si="8"/>
        <v>ClÃ©mentine Masson</v>
      </c>
      <c r="L241">
        <f t="shared" si="9"/>
        <v>691.2</v>
      </c>
    </row>
    <row r="242" spans="1:12" x14ac:dyDescent="0.2">
      <c r="A242" t="s">
        <v>222</v>
      </c>
      <c r="B242" t="s">
        <v>223</v>
      </c>
      <c r="C242" t="s">
        <v>165</v>
      </c>
      <c r="D242" t="s">
        <v>166</v>
      </c>
      <c r="E242" t="s">
        <v>20</v>
      </c>
      <c r="F242">
        <v>375.2</v>
      </c>
      <c r="G242">
        <v>71</v>
      </c>
      <c r="H242" t="s">
        <v>194</v>
      </c>
      <c r="I242" t="s">
        <v>205</v>
      </c>
      <c r="J242" s="13">
        <v>43598</v>
      </c>
      <c r="K242" t="str">
        <f t="shared" si="8"/>
        <v>Lynne Maughan</v>
      </c>
      <c r="L242">
        <f t="shared" si="9"/>
        <v>375.2</v>
      </c>
    </row>
    <row r="243" spans="1:12" x14ac:dyDescent="0.2">
      <c r="A243" t="s">
        <v>222</v>
      </c>
      <c r="B243" t="s">
        <v>223</v>
      </c>
      <c r="C243" t="s">
        <v>165</v>
      </c>
      <c r="D243" t="s">
        <v>166</v>
      </c>
      <c r="E243" t="s">
        <v>271</v>
      </c>
      <c r="F243">
        <v>384.9</v>
      </c>
      <c r="G243">
        <v>74.8</v>
      </c>
      <c r="H243" t="s">
        <v>194</v>
      </c>
      <c r="I243" t="s">
        <v>272</v>
      </c>
      <c r="J243" s="13">
        <v>43655</v>
      </c>
      <c r="K243" t="str">
        <f t="shared" si="8"/>
        <v>Lynne Maughan</v>
      </c>
      <c r="L243">
        <f t="shared" si="9"/>
        <v>384.9</v>
      </c>
    </row>
    <row r="244" spans="1:12" x14ac:dyDescent="0.2">
      <c r="A244" t="s">
        <v>222</v>
      </c>
      <c r="B244" t="s">
        <v>223</v>
      </c>
      <c r="C244" t="s">
        <v>165</v>
      </c>
      <c r="D244" t="s">
        <v>166</v>
      </c>
      <c r="E244" t="s">
        <v>21</v>
      </c>
      <c r="F244">
        <v>766.8</v>
      </c>
      <c r="G244">
        <v>73.900000000000006</v>
      </c>
      <c r="H244" t="s">
        <v>194</v>
      </c>
      <c r="I244" t="s">
        <v>205</v>
      </c>
      <c r="J244" s="13">
        <v>43656</v>
      </c>
      <c r="K244" t="str">
        <f t="shared" si="8"/>
        <v>Lynne Maughan</v>
      </c>
      <c r="L244">
        <f t="shared" si="9"/>
        <v>766.8</v>
      </c>
    </row>
    <row r="245" spans="1:12" x14ac:dyDescent="0.2">
      <c r="A245" t="s">
        <v>222</v>
      </c>
      <c r="B245" t="s">
        <v>223</v>
      </c>
      <c r="C245" t="s">
        <v>165</v>
      </c>
      <c r="D245" t="s">
        <v>166</v>
      </c>
      <c r="E245" t="s">
        <v>21</v>
      </c>
      <c r="F245">
        <v>760.3</v>
      </c>
      <c r="G245">
        <v>74.5</v>
      </c>
      <c r="H245" t="s">
        <v>194</v>
      </c>
      <c r="I245" t="s">
        <v>268</v>
      </c>
      <c r="J245" s="13">
        <v>43662</v>
      </c>
      <c r="K245" t="str">
        <f t="shared" si="8"/>
        <v>Lynne Maughan</v>
      </c>
      <c r="L245">
        <f t="shared" si="9"/>
        <v>760.3</v>
      </c>
    </row>
    <row r="246" spans="1:12" x14ac:dyDescent="0.2">
      <c r="A246" t="s">
        <v>260</v>
      </c>
      <c r="B246" t="s">
        <v>261</v>
      </c>
      <c r="C246" t="s">
        <v>165</v>
      </c>
      <c r="D246" t="s">
        <v>166</v>
      </c>
      <c r="E246" t="s">
        <v>18</v>
      </c>
      <c r="F246">
        <v>126.1</v>
      </c>
      <c r="G246">
        <v>56.2</v>
      </c>
      <c r="H246" t="s">
        <v>182</v>
      </c>
      <c r="I246" t="s">
        <v>205</v>
      </c>
      <c r="J246" s="13">
        <v>43640</v>
      </c>
      <c r="K246" t="str">
        <f t="shared" si="8"/>
        <v>Marianne Morris</v>
      </c>
      <c r="L246">
        <f t="shared" si="9"/>
        <v>126.1</v>
      </c>
    </row>
    <row r="247" spans="1:12" x14ac:dyDescent="0.2">
      <c r="A247" t="s">
        <v>260</v>
      </c>
      <c r="B247" t="s">
        <v>261</v>
      </c>
      <c r="C247" t="s">
        <v>165</v>
      </c>
      <c r="D247" t="s">
        <v>166</v>
      </c>
      <c r="E247" t="s">
        <v>208</v>
      </c>
      <c r="F247">
        <v>897.5</v>
      </c>
      <c r="G247">
        <v>0</v>
      </c>
      <c r="H247" t="s">
        <v>182</v>
      </c>
      <c r="I247" t="s">
        <v>205</v>
      </c>
      <c r="J247" s="13">
        <v>43640</v>
      </c>
      <c r="K247" t="str">
        <f t="shared" si="8"/>
        <v>Marianne Morris</v>
      </c>
      <c r="L247">
        <f t="shared" si="9"/>
        <v>897.5</v>
      </c>
    </row>
    <row r="248" spans="1:12" x14ac:dyDescent="0.2">
      <c r="A248" t="s">
        <v>213</v>
      </c>
      <c r="B248" t="s">
        <v>171</v>
      </c>
      <c r="C248" t="s">
        <v>165</v>
      </c>
      <c r="D248" t="s">
        <v>166</v>
      </c>
      <c r="E248" t="s">
        <v>16</v>
      </c>
      <c r="F248">
        <v>12.17</v>
      </c>
      <c r="G248">
        <v>88.7</v>
      </c>
      <c r="H248" t="s">
        <v>230</v>
      </c>
      <c r="I248" t="s">
        <v>231</v>
      </c>
      <c r="J248" s="13">
        <v>43618</v>
      </c>
      <c r="K248" t="str">
        <f t="shared" si="8"/>
        <v>Awa Ndiaye</v>
      </c>
      <c r="L248">
        <f t="shared" si="9"/>
        <v>12.17</v>
      </c>
    </row>
    <row r="249" spans="1:12" x14ac:dyDescent="0.2">
      <c r="A249" t="s">
        <v>213</v>
      </c>
      <c r="B249" t="s">
        <v>171</v>
      </c>
      <c r="C249" t="s">
        <v>165</v>
      </c>
      <c r="D249" t="s">
        <v>166</v>
      </c>
      <c r="E249" t="s">
        <v>16</v>
      </c>
      <c r="F249">
        <v>12.26</v>
      </c>
      <c r="G249">
        <v>88</v>
      </c>
      <c r="H249" t="s">
        <v>230</v>
      </c>
      <c r="I249" t="s">
        <v>231</v>
      </c>
      <c r="J249" s="13">
        <v>43618</v>
      </c>
      <c r="K249" t="str">
        <f t="shared" si="8"/>
        <v>Awa Ndiaye</v>
      </c>
      <c r="L249">
        <f t="shared" si="9"/>
        <v>12.26</v>
      </c>
    </row>
    <row r="250" spans="1:12" x14ac:dyDescent="0.2">
      <c r="A250" t="s">
        <v>213</v>
      </c>
      <c r="B250" t="s">
        <v>171</v>
      </c>
      <c r="C250" t="s">
        <v>165</v>
      </c>
      <c r="D250" t="s">
        <v>166</v>
      </c>
      <c r="E250" t="s">
        <v>16</v>
      </c>
      <c r="F250">
        <v>12.09</v>
      </c>
      <c r="G250">
        <v>89.2</v>
      </c>
      <c r="H250" t="s">
        <v>230</v>
      </c>
      <c r="I250" t="s">
        <v>248</v>
      </c>
      <c r="J250" s="13">
        <v>43632</v>
      </c>
      <c r="K250" t="str">
        <f t="shared" si="8"/>
        <v>Awa Ndiaye</v>
      </c>
      <c r="L250">
        <f t="shared" si="9"/>
        <v>12.09</v>
      </c>
    </row>
    <row r="251" spans="1:12" x14ac:dyDescent="0.2">
      <c r="A251" t="s">
        <v>213</v>
      </c>
      <c r="B251" t="s">
        <v>171</v>
      </c>
      <c r="C251" t="s">
        <v>165</v>
      </c>
      <c r="D251" t="s">
        <v>166</v>
      </c>
      <c r="E251" t="s">
        <v>16</v>
      </c>
      <c r="F251">
        <v>12.1</v>
      </c>
      <c r="G251">
        <v>89.2</v>
      </c>
      <c r="H251" t="s">
        <v>230</v>
      </c>
      <c r="I251" t="s">
        <v>248</v>
      </c>
      <c r="J251" s="13">
        <v>43632</v>
      </c>
      <c r="K251" t="str">
        <f t="shared" si="8"/>
        <v>Awa Ndiaye</v>
      </c>
      <c r="L251">
        <f t="shared" si="9"/>
        <v>12.1</v>
      </c>
    </row>
    <row r="252" spans="1:12" x14ac:dyDescent="0.2">
      <c r="A252" t="s">
        <v>213</v>
      </c>
      <c r="B252" t="s">
        <v>171</v>
      </c>
      <c r="C252" t="s">
        <v>165</v>
      </c>
      <c r="D252" t="s">
        <v>166</v>
      </c>
      <c r="E252" t="s">
        <v>16</v>
      </c>
      <c r="F252">
        <v>12.39</v>
      </c>
      <c r="G252">
        <v>87.1</v>
      </c>
      <c r="H252" t="s">
        <v>230</v>
      </c>
      <c r="I252" t="s">
        <v>249</v>
      </c>
      <c r="J252" s="13">
        <v>43638</v>
      </c>
      <c r="K252" t="str">
        <f t="shared" si="8"/>
        <v>Awa Ndiaye</v>
      </c>
      <c r="L252">
        <f t="shared" si="9"/>
        <v>12.39</v>
      </c>
    </row>
    <row r="253" spans="1:12" x14ac:dyDescent="0.2">
      <c r="A253" t="s">
        <v>213</v>
      </c>
      <c r="B253" t="s">
        <v>171</v>
      </c>
      <c r="C253" t="s">
        <v>165</v>
      </c>
      <c r="D253" t="s">
        <v>166</v>
      </c>
      <c r="E253" t="s">
        <v>16</v>
      </c>
      <c r="F253">
        <v>12.4</v>
      </c>
      <c r="G253">
        <v>87</v>
      </c>
      <c r="H253" t="s">
        <v>230</v>
      </c>
      <c r="I253" t="s">
        <v>249</v>
      </c>
      <c r="J253" s="13">
        <v>43638</v>
      </c>
      <c r="K253" t="str">
        <f t="shared" si="8"/>
        <v>Awa Ndiaye</v>
      </c>
      <c r="L253">
        <f t="shared" si="9"/>
        <v>12.4</v>
      </c>
    </row>
    <row r="254" spans="1:12" x14ac:dyDescent="0.2">
      <c r="A254" t="s">
        <v>213</v>
      </c>
      <c r="B254" t="s">
        <v>171</v>
      </c>
      <c r="C254" t="s">
        <v>165</v>
      </c>
      <c r="D254" t="s">
        <v>166</v>
      </c>
      <c r="E254" t="s">
        <v>16</v>
      </c>
      <c r="F254">
        <v>12.54</v>
      </c>
      <c r="G254">
        <v>86</v>
      </c>
      <c r="H254" t="s">
        <v>230</v>
      </c>
      <c r="I254" t="s">
        <v>249</v>
      </c>
      <c r="J254" s="13">
        <v>43638</v>
      </c>
      <c r="K254" t="str">
        <f t="shared" si="8"/>
        <v>Awa Ndiaye</v>
      </c>
      <c r="L254">
        <f t="shared" si="9"/>
        <v>12.54</v>
      </c>
    </row>
    <row r="255" spans="1:12" x14ac:dyDescent="0.2">
      <c r="A255" t="s">
        <v>213</v>
      </c>
      <c r="B255" t="s">
        <v>171</v>
      </c>
      <c r="C255" t="s">
        <v>165</v>
      </c>
      <c r="D255" t="s">
        <v>166</v>
      </c>
      <c r="E255" t="s">
        <v>17</v>
      </c>
      <c r="F255">
        <v>25.2</v>
      </c>
      <c r="G255">
        <v>87.9</v>
      </c>
      <c r="H255" t="s">
        <v>230</v>
      </c>
      <c r="I255" t="s">
        <v>170</v>
      </c>
      <c r="J255" s="13">
        <v>43659</v>
      </c>
      <c r="K255" t="str">
        <f t="shared" si="8"/>
        <v>Awa Ndiaye</v>
      </c>
      <c r="L255">
        <f t="shared" si="9"/>
        <v>25.2</v>
      </c>
    </row>
    <row r="256" spans="1:12" x14ac:dyDescent="0.2">
      <c r="A256" t="s">
        <v>192</v>
      </c>
      <c r="B256" t="s">
        <v>193</v>
      </c>
      <c r="C256" t="s">
        <v>165</v>
      </c>
      <c r="D256" t="s">
        <v>166</v>
      </c>
      <c r="E256" t="s">
        <v>163</v>
      </c>
      <c r="F256">
        <v>40.299999999999997</v>
      </c>
      <c r="G256">
        <v>31.6</v>
      </c>
      <c r="H256" t="s">
        <v>176</v>
      </c>
      <c r="I256" t="s">
        <v>170</v>
      </c>
      <c r="J256" s="13">
        <v>43603</v>
      </c>
      <c r="K256" t="str">
        <f t="shared" si="8"/>
        <v>Rhiannon Needham</v>
      </c>
      <c r="L256">
        <f t="shared" si="9"/>
        <v>40.299999999999997</v>
      </c>
    </row>
    <row r="257" spans="1:12" x14ac:dyDescent="0.2">
      <c r="A257" t="s">
        <v>192</v>
      </c>
      <c r="B257" t="s">
        <v>193</v>
      </c>
      <c r="C257" t="s">
        <v>165</v>
      </c>
      <c r="D257" t="s">
        <v>166</v>
      </c>
      <c r="E257" t="s">
        <v>163</v>
      </c>
      <c r="F257">
        <v>37.799999999999997</v>
      </c>
      <c r="G257">
        <v>33.700000000000003</v>
      </c>
      <c r="H257" t="s">
        <v>176</v>
      </c>
      <c r="I257" t="s">
        <v>170</v>
      </c>
      <c r="J257" s="13">
        <v>43631</v>
      </c>
      <c r="K257" t="str">
        <f t="shared" si="8"/>
        <v>Rhiannon Needham</v>
      </c>
      <c r="L257">
        <f t="shared" si="9"/>
        <v>37.799999999999997</v>
      </c>
    </row>
    <row r="258" spans="1:12" x14ac:dyDescent="0.2">
      <c r="A258" t="s">
        <v>192</v>
      </c>
      <c r="B258" t="s">
        <v>193</v>
      </c>
      <c r="C258" t="s">
        <v>165</v>
      </c>
      <c r="D258" t="s">
        <v>166</v>
      </c>
      <c r="E258" t="s">
        <v>163</v>
      </c>
      <c r="F258">
        <v>42.6</v>
      </c>
      <c r="G258">
        <v>29.9</v>
      </c>
      <c r="H258" t="s">
        <v>176</v>
      </c>
      <c r="I258" t="s">
        <v>202</v>
      </c>
      <c r="J258" s="13">
        <v>43663</v>
      </c>
      <c r="K258" t="str">
        <f t="shared" si="8"/>
        <v>Rhiannon Needham</v>
      </c>
      <c r="L258">
        <f t="shared" si="9"/>
        <v>42.6</v>
      </c>
    </row>
    <row r="259" spans="1:12" x14ac:dyDescent="0.2">
      <c r="A259" t="s">
        <v>192</v>
      </c>
      <c r="B259" t="s">
        <v>193</v>
      </c>
      <c r="C259" t="s">
        <v>165</v>
      </c>
      <c r="D259" t="s">
        <v>166</v>
      </c>
      <c r="E259" t="s">
        <v>163</v>
      </c>
      <c r="F259">
        <v>37.4</v>
      </c>
      <c r="G259">
        <v>34.1</v>
      </c>
      <c r="H259" t="s">
        <v>176</v>
      </c>
      <c r="I259" t="s">
        <v>170</v>
      </c>
      <c r="J259" s="13">
        <v>43694</v>
      </c>
      <c r="K259" t="str">
        <f t="shared" ref="K259:K322" si="10">CONCATENATE(A259," ",+B259)</f>
        <v>Rhiannon Needham</v>
      </c>
      <c r="L259">
        <f t="shared" ref="L259:L322" si="11">F259</f>
        <v>37.4</v>
      </c>
    </row>
    <row r="260" spans="1:12" x14ac:dyDescent="0.2">
      <c r="A260" t="s">
        <v>192</v>
      </c>
      <c r="B260" t="s">
        <v>193</v>
      </c>
      <c r="C260" t="s">
        <v>165</v>
      </c>
      <c r="D260" t="s">
        <v>166</v>
      </c>
      <c r="E260" t="s">
        <v>124</v>
      </c>
      <c r="F260">
        <v>103.9</v>
      </c>
      <c r="G260">
        <v>53.4</v>
      </c>
      <c r="H260" t="s">
        <v>176</v>
      </c>
      <c r="I260" t="s">
        <v>170</v>
      </c>
      <c r="J260" s="13">
        <v>43603</v>
      </c>
      <c r="K260" t="str">
        <f t="shared" si="10"/>
        <v>Rhiannon Needham</v>
      </c>
      <c r="L260">
        <f t="shared" si="11"/>
        <v>103.9</v>
      </c>
    </row>
    <row r="261" spans="1:12" x14ac:dyDescent="0.2">
      <c r="A261" t="s">
        <v>192</v>
      </c>
      <c r="B261" t="s">
        <v>193</v>
      </c>
      <c r="C261" t="s">
        <v>165</v>
      </c>
      <c r="D261" t="s">
        <v>166</v>
      </c>
      <c r="E261" t="s">
        <v>124</v>
      </c>
      <c r="F261">
        <v>104.9</v>
      </c>
      <c r="G261">
        <v>52.9</v>
      </c>
      <c r="H261" t="s">
        <v>176</v>
      </c>
      <c r="I261" t="s">
        <v>202</v>
      </c>
      <c r="J261" s="13">
        <v>43607</v>
      </c>
      <c r="K261" t="str">
        <f t="shared" si="10"/>
        <v>Rhiannon Needham</v>
      </c>
      <c r="L261">
        <f t="shared" si="11"/>
        <v>104.9</v>
      </c>
    </row>
    <row r="262" spans="1:12" x14ac:dyDescent="0.2">
      <c r="A262" t="s">
        <v>192</v>
      </c>
      <c r="B262" t="s">
        <v>193</v>
      </c>
      <c r="C262" t="s">
        <v>165</v>
      </c>
      <c r="D262" t="s">
        <v>166</v>
      </c>
      <c r="E262" t="s">
        <v>124</v>
      </c>
      <c r="F262">
        <v>104.9</v>
      </c>
      <c r="G262">
        <v>52.9</v>
      </c>
      <c r="H262" t="s">
        <v>176</v>
      </c>
      <c r="I262" t="s">
        <v>170</v>
      </c>
      <c r="J262" s="13">
        <v>43631</v>
      </c>
      <c r="K262" t="str">
        <f t="shared" si="10"/>
        <v>Rhiannon Needham</v>
      </c>
      <c r="L262">
        <f t="shared" si="11"/>
        <v>104.9</v>
      </c>
    </row>
    <row r="263" spans="1:12" x14ac:dyDescent="0.2">
      <c r="A263" t="s">
        <v>192</v>
      </c>
      <c r="B263" t="s">
        <v>193</v>
      </c>
      <c r="C263" t="s">
        <v>165</v>
      </c>
      <c r="D263" t="s">
        <v>166</v>
      </c>
      <c r="E263" t="s">
        <v>124</v>
      </c>
      <c r="F263">
        <v>105.2</v>
      </c>
      <c r="G263">
        <v>52.8</v>
      </c>
      <c r="H263" t="s">
        <v>176</v>
      </c>
      <c r="I263" t="s">
        <v>202</v>
      </c>
      <c r="J263" s="13">
        <v>43649</v>
      </c>
      <c r="K263" t="str">
        <f t="shared" si="10"/>
        <v>Rhiannon Needham</v>
      </c>
      <c r="L263">
        <f t="shared" si="11"/>
        <v>105.2</v>
      </c>
    </row>
    <row r="264" spans="1:12" x14ac:dyDescent="0.2">
      <c r="A264" t="s">
        <v>192</v>
      </c>
      <c r="B264" t="s">
        <v>193</v>
      </c>
      <c r="C264" t="s">
        <v>165</v>
      </c>
      <c r="D264" t="s">
        <v>166</v>
      </c>
      <c r="E264" t="s">
        <v>124</v>
      </c>
      <c r="F264">
        <v>98.2</v>
      </c>
      <c r="G264">
        <v>56.5</v>
      </c>
      <c r="H264" t="s">
        <v>176</v>
      </c>
      <c r="I264" t="s">
        <v>170</v>
      </c>
      <c r="J264" s="13">
        <v>43694</v>
      </c>
      <c r="K264" t="str">
        <f t="shared" si="10"/>
        <v>Rhiannon Needham</v>
      </c>
      <c r="L264">
        <f t="shared" si="11"/>
        <v>98.2</v>
      </c>
    </row>
    <row r="265" spans="1:12" x14ac:dyDescent="0.2">
      <c r="A265" t="s">
        <v>192</v>
      </c>
      <c r="B265" t="s">
        <v>193</v>
      </c>
      <c r="C265" t="s">
        <v>165</v>
      </c>
      <c r="D265" t="s">
        <v>166</v>
      </c>
      <c r="E265" t="s">
        <v>162</v>
      </c>
      <c r="F265">
        <v>383.81</v>
      </c>
      <c r="G265">
        <v>0</v>
      </c>
      <c r="H265" t="s">
        <v>176</v>
      </c>
      <c r="I265" t="s">
        <v>303</v>
      </c>
      <c r="J265" s="13">
        <v>43701</v>
      </c>
      <c r="K265" t="str">
        <f t="shared" si="10"/>
        <v>Rhiannon Needham</v>
      </c>
      <c r="L265">
        <f t="shared" si="11"/>
        <v>383.81</v>
      </c>
    </row>
    <row r="266" spans="1:12" x14ac:dyDescent="0.2">
      <c r="A266" t="s">
        <v>192</v>
      </c>
      <c r="B266" t="s">
        <v>193</v>
      </c>
      <c r="C266" t="s">
        <v>165</v>
      </c>
      <c r="D266" t="s">
        <v>166</v>
      </c>
      <c r="E266" t="s">
        <v>121</v>
      </c>
      <c r="F266">
        <v>618.44000000000005</v>
      </c>
      <c r="G266">
        <v>65.2</v>
      </c>
      <c r="H266" t="s">
        <v>176</v>
      </c>
      <c r="I266" t="s">
        <v>202</v>
      </c>
      <c r="J266" s="13">
        <v>43593</v>
      </c>
      <c r="K266" t="str">
        <f t="shared" si="10"/>
        <v>Rhiannon Needham</v>
      </c>
      <c r="L266">
        <f t="shared" si="11"/>
        <v>618.44000000000005</v>
      </c>
    </row>
    <row r="267" spans="1:12" x14ac:dyDescent="0.2">
      <c r="A267" t="s">
        <v>192</v>
      </c>
      <c r="B267" t="s">
        <v>193</v>
      </c>
      <c r="C267" t="s">
        <v>165</v>
      </c>
      <c r="D267" t="s">
        <v>166</v>
      </c>
      <c r="E267" t="s">
        <v>16</v>
      </c>
      <c r="F267">
        <v>15.2</v>
      </c>
      <c r="G267">
        <v>71.400000000000006</v>
      </c>
      <c r="H267" t="s">
        <v>176</v>
      </c>
      <c r="I267" t="s">
        <v>205</v>
      </c>
      <c r="J267" s="13">
        <v>43598</v>
      </c>
      <c r="K267" t="str">
        <f t="shared" si="10"/>
        <v>Rhiannon Needham</v>
      </c>
      <c r="L267">
        <f t="shared" si="11"/>
        <v>15.2</v>
      </c>
    </row>
    <row r="268" spans="1:12" x14ac:dyDescent="0.2">
      <c r="A268" t="s">
        <v>192</v>
      </c>
      <c r="B268" t="s">
        <v>193</v>
      </c>
      <c r="C268" t="s">
        <v>165</v>
      </c>
      <c r="D268" t="s">
        <v>166</v>
      </c>
      <c r="E268" t="s">
        <v>16</v>
      </c>
      <c r="F268">
        <v>14.8</v>
      </c>
      <c r="G268">
        <v>73.400000000000006</v>
      </c>
      <c r="H268" t="s">
        <v>176</v>
      </c>
      <c r="I268" t="s">
        <v>170</v>
      </c>
      <c r="J268" s="13">
        <v>43603</v>
      </c>
      <c r="K268" t="str">
        <f t="shared" si="10"/>
        <v>Rhiannon Needham</v>
      </c>
      <c r="L268">
        <f t="shared" si="11"/>
        <v>14.8</v>
      </c>
    </row>
    <row r="269" spans="1:12" x14ac:dyDescent="0.2">
      <c r="A269" t="s">
        <v>192</v>
      </c>
      <c r="B269" t="s">
        <v>193</v>
      </c>
      <c r="C269" t="s">
        <v>165</v>
      </c>
      <c r="D269" t="s">
        <v>166</v>
      </c>
      <c r="E269" t="s">
        <v>16</v>
      </c>
      <c r="F269">
        <v>15.1</v>
      </c>
      <c r="G269">
        <v>71.900000000000006</v>
      </c>
      <c r="H269" t="s">
        <v>176</v>
      </c>
      <c r="I269" t="s">
        <v>202</v>
      </c>
      <c r="J269" s="13">
        <v>43607</v>
      </c>
      <c r="K269" t="str">
        <f t="shared" si="10"/>
        <v>Rhiannon Needham</v>
      </c>
      <c r="L269">
        <f t="shared" si="11"/>
        <v>15.1</v>
      </c>
    </row>
    <row r="270" spans="1:12" x14ac:dyDescent="0.2">
      <c r="A270" t="s">
        <v>192</v>
      </c>
      <c r="B270" t="s">
        <v>193</v>
      </c>
      <c r="C270" t="s">
        <v>165</v>
      </c>
      <c r="D270" t="s">
        <v>166</v>
      </c>
      <c r="E270" t="s">
        <v>16</v>
      </c>
      <c r="F270">
        <v>15.3</v>
      </c>
      <c r="G270">
        <v>71</v>
      </c>
      <c r="H270" t="s">
        <v>176</v>
      </c>
      <c r="I270" t="s">
        <v>170</v>
      </c>
      <c r="J270" s="13">
        <v>43631</v>
      </c>
      <c r="K270" t="str">
        <f t="shared" si="10"/>
        <v>Rhiannon Needham</v>
      </c>
      <c r="L270">
        <f t="shared" si="11"/>
        <v>15.3</v>
      </c>
    </row>
    <row r="271" spans="1:12" x14ac:dyDescent="0.2">
      <c r="A271" t="s">
        <v>192</v>
      </c>
      <c r="B271" t="s">
        <v>193</v>
      </c>
      <c r="C271" t="s">
        <v>165</v>
      </c>
      <c r="D271" t="s">
        <v>166</v>
      </c>
      <c r="E271" t="s">
        <v>16</v>
      </c>
      <c r="F271">
        <v>14.9</v>
      </c>
      <c r="G271">
        <v>72.900000000000006</v>
      </c>
      <c r="H271" t="s">
        <v>176</v>
      </c>
      <c r="I271" t="s">
        <v>205</v>
      </c>
      <c r="J271" s="13">
        <v>43640</v>
      </c>
      <c r="K271" t="str">
        <f t="shared" si="10"/>
        <v>Rhiannon Needham</v>
      </c>
      <c r="L271">
        <f t="shared" si="11"/>
        <v>14.9</v>
      </c>
    </row>
    <row r="272" spans="1:12" x14ac:dyDescent="0.2">
      <c r="A272" t="s">
        <v>192</v>
      </c>
      <c r="B272" t="s">
        <v>193</v>
      </c>
      <c r="C272" t="s">
        <v>165</v>
      </c>
      <c r="D272" t="s">
        <v>166</v>
      </c>
      <c r="E272" t="s">
        <v>16</v>
      </c>
      <c r="F272">
        <v>15.1</v>
      </c>
      <c r="G272">
        <v>71.900000000000006</v>
      </c>
      <c r="H272" t="s">
        <v>176</v>
      </c>
      <c r="I272" t="s">
        <v>202</v>
      </c>
      <c r="J272" s="13">
        <v>43649</v>
      </c>
      <c r="K272" t="str">
        <f t="shared" si="10"/>
        <v>Rhiannon Needham</v>
      </c>
      <c r="L272">
        <f t="shared" si="11"/>
        <v>15.1</v>
      </c>
    </row>
    <row r="273" spans="1:12" x14ac:dyDescent="0.2">
      <c r="A273" t="s">
        <v>192</v>
      </c>
      <c r="B273" t="s">
        <v>193</v>
      </c>
      <c r="C273" t="s">
        <v>165</v>
      </c>
      <c r="D273" t="s">
        <v>166</v>
      </c>
      <c r="E273" t="s">
        <v>16</v>
      </c>
      <c r="F273">
        <v>15</v>
      </c>
      <c r="G273">
        <v>72.400000000000006</v>
      </c>
      <c r="H273" t="s">
        <v>176</v>
      </c>
      <c r="I273" t="s">
        <v>202</v>
      </c>
      <c r="J273" s="13">
        <v>43663</v>
      </c>
      <c r="K273" t="str">
        <f t="shared" si="10"/>
        <v>Rhiannon Needham</v>
      </c>
      <c r="L273">
        <f t="shared" si="11"/>
        <v>15</v>
      </c>
    </row>
    <row r="274" spans="1:12" x14ac:dyDescent="0.2">
      <c r="A274" t="s">
        <v>192</v>
      </c>
      <c r="B274" t="s">
        <v>193</v>
      </c>
      <c r="C274" t="s">
        <v>165</v>
      </c>
      <c r="D274" t="s">
        <v>166</v>
      </c>
      <c r="E274" t="s">
        <v>16</v>
      </c>
      <c r="F274">
        <v>15.5</v>
      </c>
      <c r="G274">
        <v>70.099999999999994</v>
      </c>
      <c r="H274" t="s">
        <v>176</v>
      </c>
      <c r="I274" t="s">
        <v>170</v>
      </c>
      <c r="J274" s="13">
        <v>43694</v>
      </c>
      <c r="K274" t="str">
        <f t="shared" si="10"/>
        <v>Rhiannon Needham</v>
      </c>
      <c r="L274">
        <f t="shared" si="11"/>
        <v>15.5</v>
      </c>
    </row>
    <row r="275" spans="1:12" x14ac:dyDescent="0.2">
      <c r="A275" t="s">
        <v>192</v>
      </c>
      <c r="B275" t="s">
        <v>193</v>
      </c>
      <c r="C275" t="s">
        <v>165</v>
      </c>
      <c r="D275" t="s">
        <v>166</v>
      </c>
      <c r="E275" t="s">
        <v>16</v>
      </c>
      <c r="F275">
        <v>15.29</v>
      </c>
      <c r="G275">
        <v>71</v>
      </c>
      <c r="H275" t="s">
        <v>176</v>
      </c>
      <c r="I275" t="s">
        <v>300</v>
      </c>
      <c r="J275" s="13">
        <v>43698</v>
      </c>
      <c r="K275" t="str">
        <f t="shared" si="10"/>
        <v>Rhiannon Needham</v>
      </c>
      <c r="L275">
        <f t="shared" si="11"/>
        <v>15.29</v>
      </c>
    </row>
    <row r="276" spans="1:12" x14ac:dyDescent="0.2">
      <c r="A276" t="s">
        <v>192</v>
      </c>
      <c r="B276" t="s">
        <v>193</v>
      </c>
      <c r="C276" t="s">
        <v>165</v>
      </c>
      <c r="D276" t="s">
        <v>166</v>
      </c>
      <c r="E276" t="s">
        <v>17</v>
      </c>
      <c r="F276">
        <v>30.5</v>
      </c>
      <c r="G276">
        <v>73.2</v>
      </c>
      <c r="H276" t="s">
        <v>176</v>
      </c>
      <c r="I276" t="s">
        <v>170</v>
      </c>
      <c r="J276" s="13">
        <v>43603</v>
      </c>
      <c r="K276" t="str">
        <f t="shared" si="10"/>
        <v>Rhiannon Needham</v>
      </c>
      <c r="L276">
        <f t="shared" si="11"/>
        <v>30.5</v>
      </c>
    </row>
    <row r="277" spans="1:12" x14ac:dyDescent="0.2">
      <c r="A277" t="s">
        <v>192</v>
      </c>
      <c r="B277" t="s">
        <v>193</v>
      </c>
      <c r="C277" t="s">
        <v>165</v>
      </c>
      <c r="D277" t="s">
        <v>166</v>
      </c>
      <c r="E277" t="s">
        <v>17</v>
      </c>
      <c r="F277">
        <v>31.2</v>
      </c>
      <c r="G277">
        <v>71.5</v>
      </c>
      <c r="H277" t="s">
        <v>176</v>
      </c>
      <c r="I277" t="s">
        <v>202</v>
      </c>
      <c r="J277" s="13">
        <v>43607</v>
      </c>
      <c r="K277" t="str">
        <f t="shared" si="10"/>
        <v>Rhiannon Needham</v>
      </c>
      <c r="L277">
        <f t="shared" si="11"/>
        <v>31.2</v>
      </c>
    </row>
    <row r="278" spans="1:12" x14ac:dyDescent="0.2">
      <c r="A278" t="s">
        <v>192</v>
      </c>
      <c r="B278" t="s">
        <v>193</v>
      </c>
      <c r="C278" t="s">
        <v>165</v>
      </c>
      <c r="D278" t="s">
        <v>166</v>
      </c>
      <c r="E278" t="s">
        <v>17</v>
      </c>
      <c r="F278">
        <v>32.1</v>
      </c>
      <c r="G278">
        <v>69.5</v>
      </c>
      <c r="H278" t="s">
        <v>176</v>
      </c>
      <c r="I278" t="s">
        <v>205</v>
      </c>
      <c r="J278" s="13">
        <v>43626</v>
      </c>
      <c r="K278" t="str">
        <f t="shared" si="10"/>
        <v>Rhiannon Needham</v>
      </c>
      <c r="L278">
        <f t="shared" si="11"/>
        <v>32.1</v>
      </c>
    </row>
    <row r="279" spans="1:12" x14ac:dyDescent="0.2">
      <c r="A279" t="s">
        <v>192</v>
      </c>
      <c r="B279" t="s">
        <v>193</v>
      </c>
      <c r="C279" t="s">
        <v>165</v>
      </c>
      <c r="D279" t="s">
        <v>166</v>
      </c>
      <c r="E279" t="s">
        <v>17</v>
      </c>
      <c r="F279">
        <v>31.8</v>
      </c>
      <c r="G279">
        <v>70.2</v>
      </c>
      <c r="H279" t="s">
        <v>176</v>
      </c>
      <c r="I279" t="s">
        <v>170</v>
      </c>
      <c r="J279" s="13">
        <v>43631</v>
      </c>
      <c r="K279" t="str">
        <f t="shared" si="10"/>
        <v>Rhiannon Needham</v>
      </c>
      <c r="L279">
        <f t="shared" si="11"/>
        <v>31.8</v>
      </c>
    </row>
    <row r="280" spans="1:12" x14ac:dyDescent="0.2">
      <c r="A280" t="s">
        <v>192</v>
      </c>
      <c r="B280" t="s">
        <v>193</v>
      </c>
      <c r="C280" t="s">
        <v>165</v>
      </c>
      <c r="D280" t="s">
        <v>166</v>
      </c>
      <c r="E280" t="s">
        <v>17</v>
      </c>
      <c r="F280">
        <v>31</v>
      </c>
      <c r="G280">
        <v>72</v>
      </c>
      <c r="H280" t="s">
        <v>176</v>
      </c>
      <c r="I280" t="s">
        <v>205</v>
      </c>
      <c r="J280" s="13">
        <v>43656</v>
      </c>
      <c r="K280" t="str">
        <f t="shared" si="10"/>
        <v>Rhiannon Needham</v>
      </c>
      <c r="L280">
        <f t="shared" si="11"/>
        <v>31</v>
      </c>
    </row>
    <row r="281" spans="1:12" x14ac:dyDescent="0.2">
      <c r="A281" t="s">
        <v>192</v>
      </c>
      <c r="B281" t="s">
        <v>193</v>
      </c>
      <c r="C281" t="s">
        <v>165</v>
      </c>
      <c r="D281" t="s">
        <v>166</v>
      </c>
      <c r="E281" t="s">
        <v>17</v>
      </c>
      <c r="F281">
        <v>31.6</v>
      </c>
      <c r="G281">
        <v>70.599999999999994</v>
      </c>
      <c r="H281" t="s">
        <v>176</v>
      </c>
      <c r="I281" t="s">
        <v>170</v>
      </c>
      <c r="J281" s="13">
        <v>43694</v>
      </c>
      <c r="K281" t="str">
        <f t="shared" si="10"/>
        <v>Rhiannon Needham</v>
      </c>
      <c r="L281">
        <f t="shared" si="11"/>
        <v>31.6</v>
      </c>
    </row>
    <row r="282" spans="1:12" x14ac:dyDescent="0.2">
      <c r="A282" t="s">
        <v>192</v>
      </c>
      <c r="B282" t="s">
        <v>193</v>
      </c>
      <c r="C282" t="s">
        <v>165</v>
      </c>
      <c r="D282" t="s">
        <v>166</v>
      </c>
      <c r="E282" t="s">
        <v>17</v>
      </c>
      <c r="F282">
        <v>32.229999999999997</v>
      </c>
      <c r="G282">
        <v>69.3</v>
      </c>
      <c r="H282" t="s">
        <v>176</v>
      </c>
      <c r="I282" t="s">
        <v>300</v>
      </c>
      <c r="J282" s="13">
        <v>43698</v>
      </c>
      <c r="K282" t="str">
        <f t="shared" si="10"/>
        <v>Rhiannon Needham</v>
      </c>
      <c r="L282">
        <f t="shared" si="11"/>
        <v>32.229999999999997</v>
      </c>
    </row>
    <row r="283" spans="1:12" x14ac:dyDescent="0.2">
      <c r="A283" t="s">
        <v>192</v>
      </c>
      <c r="B283" t="s">
        <v>193</v>
      </c>
      <c r="C283" t="s">
        <v>165</v>
      </c>
      <c r="D283" t="s">
        <v>166</v>
      </c>
      <c r="E283" t="s">
        <v>18</v>
      </c>
      <c r="F283">
        <v>71.900000000000006</v>
      </c>
      <c r="G283">
        <v>72.2</v>
      </c>
      <c r="H283" t="s">
        <v>176</v>
      </c>
      <c r="I283" t="s">
        <v>205</v>
      </c>
      <c r="J283" s="13">
        <v>43598</v>
      </c>
      <c r="K283" t="str">
        <f t="shared" si="10"/>
        <v>Rhiannon Needham</v>
      </c>
      <c r="L283">
        <f t="shared" si="11"/>
        <v>71.900000000000006</v>
      </c>
    </row>
    <row r="284" spans="1:12" x14ac:dyDescent="0.2">
      <c r="A284" t="s">
        <v>192</v>
      </c>
      <c r="B284" t="s">
        <v>193</v>
      </c>
      <c r="C284" t="s">
        <v>165</v>
      </c>
      <c r="D284" t="s">
        <v>166</v>
      </c>
      <c r="E284" t="s">
        <v>18</v>
      </c>
      <c r="F284">
        <v>70.099999999999994</v>
      </c>
      <c r="G284">
        <v>74.099999999999994</v>
      </c>
      <c r="H284" t="s">
        <v>176</v>
      </c>
      <c r="I284" t="s">
        <v>170</v>
      </c>
      <c r="J284" s="13">
        <v>43603</v>
      </c>
      <c r="K284" t="str">
        <f t="shared" si="10"/>
        <v>Rhiannon Needham</v>
      </c>
      <c r="L284">
        <f t="shared" si="11"/>
        <v>70.099999999999994</v>
      </c>
    </row>
    <row r="285" spans="1:12" x14ac:dyDescent="0.2">
      <c r="A285" t="s">
        <v>192</v>
      </c>
      <c r="B285" t="s">
        <v>193</v>
      </c>
      <c r="C285" t="s">
        <v>165</v>
      </c>
      <c r="D285" t="s">
        <v>166</v>
      </c>
      <c r="E285" t="s">
        <v>18</v>
      </c>
      <c r="F285">
        <v>70.599999999999994</v>
      </c>
      <c r="G285">
        <v>73.5</v>
      </c>
      <c r="H285" t="s">
        <v>176</v>
      </c>
      <c r="I285" t="s">
        <v>202</v>
      </c>
      <c r="J285" s="13">
        <v>43607</v>
      </c>
      <c r="K285" t="str">
        <f t="shared" si="10"/>
        <v>Rhiannon Needham</v>
      </c>
      <c r="L285">
        <f t="shared" si="11"/>
        <v>70.599999999999994</v>
      </c>
    </row>
    <row r="286" spans="1:12" x14ac:dyDescent="0.2">
      <c r="A286" t="s">
        <v>192</v>
      </c>
      <c r="B286" t="s">
        <v>193</v>
      </c>
      <c r="C286" t="s">
        <v>165</v>
      </c>
      <c r="D286" t="s">
        <v>166</v>
      </c>
      <c r="E286" t="s">
        <v>18</v>
      </c>
      <c r="F286">
        <v>71.3</v>
      </c>
      <c r="G286">
        <v>72.8</v>
      </c>
      <c r="H286" t="s">
        <v>176</v>
      </c>
      <c r="I286" t="s">
        <v>170</v>
      </c>
      <c r="J286" s="13">
        <v>43631</v>
      </c>
      <c r="K286" t="str">
        <f t="shared" si="10"/>
        <v>Rhiannon Needham</v>
      </c>
      <c r="L286">
        <f t="shared" si="11"/>
        <v>71.3</v>
      </c>
    </row>
    <row r="287" spans="1:12" x14ac:dyDescent="0.2">
      <c r="A287" t="s">
        <v>192</v>
      </c>
      <c r="B287" t="s">
        <v>193</v>
      </c>
      <c r="C287" t="s">
        <v>165</v>
      </c>
      <c r="D287" t="s">
        <v>166</v>
      </c>
      <c r="E287" t="s">
        <v>18</v>
      </c>
      <c r="F287">
        <v>71.2</v>
      </c>
      <c r="G287">
        <v>72.900000000000006</v>
      </c>
      <c r="H287" t="s">
        <v>176</v>
      </c>
      <c r="I287" t="s">
        <v>205</v>
      </c>
      <c r="J287" s="13">
        <v>43640</v>
      </c>
      <c r="K287" t="str">
        <f t="shared" si="10"/>
        <v>Rhiannon Needham</v>
      </c>
      <c r="L287">
        <f t="shared" si="11"/>
        <v>71.2</v>
      </c>
    </row>
    <row r="288" spans="1:12" x14ac:dyDescent="0.2">
      <c r="A288" t="s">
        <v>192</v>
      </c>
      <c r="B288" t="s">
        <v>193</v>
      </c>
      <c r="C288" t="s">
        <v>165</v>
      </c>
      <c r="D288" t="s">
        <v>166</v>
      </c>
      <c r="E288" t="s">
        <v>18</v>
      </c>
      <c r="F288">
        <v>75.400000000000006</v>
      </c>
      <c r="G288">
        <v>68.900000000000006</v>
      </c>
      <c r="H288" t="s">
        <v>176</v>
      </c>
      <c r="I288" t="s">
        <v>300</v>
      </c>
      <c r="J288" s="13">
        <v>43698</v>
      </c>
      <c r="K288" t="str">
        <f t="shared" si="10"/>
        <v>Rhiannon Needham</v>
      </c>
      <c r="L288">
        <f t="shared" si="11"/>
        <v>75.400000000000006</v>
      </c>
    </row>
    <row r="289" spans="1:12" x14ac:dyDescent="0.2">
      <c r="A289" t="s">
        <v>192</v>
      </c>
      <c r="B289" t="s">
        <v>193</v>
      </c>
      <c r="C289" t="s">
        <v>165</v>
      </c>
      <c r="D289" t="s">
        <v>166</v>
      </c>
      <c r="E289" t="s">
        <v>19</v>
      </c>
      <c r="F289">
        <v>186.2</v>
      </c>
      <c r="G289">
        <v>62</v>
      </c>
      <c r="H289" t="s">
        <v>176</v>
      </c>
      <c r="I289" t="s">
        <v>205</v>
      </c>
      <c r="J289" s="13">
        <v>43626</v>
      </c>
      <c r="K289" t="str">
        <f t="shared" si="10"/>
        <v>Rhiannon Needham</v>
      </c>
      <c r="L289">
        <f t="shared" si="11"/>
        <v>186.2</v>
      </c>
    </row>
    <row r="290" spans="1:12" x14ac:dyDescent="0.2">
      <c r="A290" t="s">
        <v>192</v>
      </c>
      <c r="B290" t="s">
        <v>193</v>
      </c>
      <c r="C290" t="s">
        <v>165</v>
      </c>
      <c r="D290" t="s">
        <v>166</v>
      </c>
      <c r="E290" t="s">
        <v>19</v>
      </c>
      <c r="F290">
        <v>180.3</v>
      </c>
      <c r="G290">
        <v>64</v>
      </c>
      <c r="H290" t="s">
        <v>176</v>
      </c>
      <c r="I290" t="s">
        <v>205</v>
      </c>
      <c r="J290" s="13">
        <v>43656</v>
      </c>
      <c r="K290" t="str">
        <f t="shared" si="10"/>
        <v>Rhiannon Needham</v>
      </c>
      <c r="L290">
        <f t="shared" si="11"/>
        <v>180.3</v>
      </c>
    </row>
    <row r="291" spans="1:12" x14ac:dyDescent="0.2">
      <c r="A291" t="s">
        <v>192</v>
      </c>
      <c r="B291" t="s">
        <v>193</v>
      </c>
      <c r="C291" t="s">
        <v>165</v>
      </c>
      <c r="D291" t="s">
        <v>166</v>
      </c>
      <c r="E291" t="s">
        <v>19</v>
      </c>
      <c r="F291">
        <v>177.22</v>
      </c>
      <c r="G291">
        <v>65.099999999999994</v>
      </c>
      <c r="H291" t="s">
        <v>176</v>
      </c>
      <c r="I291" t="s">
        <v>303</v>
      </c>
      <c r="J291" s="13">
        <v>43701</v>
      </c>
      <c r="K291" t="str">
        <f t="shared" si="10"/>
        <v>Rhiannon Needham</v>
      </c>
      <c r="L291">
        <f t="shared" si="11"/>
        <v>177.22</v>
      </c>
    </row>
    <row r="292" spans="1:12" x14ac:dyDescent="0.2">
      <c r="A292" t="s">
        <v>192</v>
      </c>
      <c r="B292" t="s">
        <v>193</v>
      </c>
      <c r="C292" t="s">
        <v>165</v>
      </c>
      <c r="D292" t="s">
        <v>166</v>
      </c>
      <c r="E292" t="s">
        <v>21</v>
      </c>
      <c r="F292">
        <v>847.7</v>
      </c>
      <c r="G292">
        <v>61.4</v>
      </c>
      <c r="H292" t="s">
        <v>176</v>
      </c>
      <c r="I292" t="s">
        <v>205</v>
      </c>
      <c r="J292" s="13">
        <v>43656</v>
      </c>
      <c r="K292" t="str">
        <f t="shared" si="10"/>
        <v>Rhiannon Needham</v>
      </c>
      <c r="L292">
        <f t="shared" si="11"/>
        <v>847.7</v>
      </c>
    </row>
    <row r="293" spans="1:12" x14ac:dyDescent="0.2">
      <c r="A293" t="s">
        <v>192</v>
      </c>
      <c r="B293" t="s">
        <v>193</v>
      </c>
      <c r="C293" t="s">
        <v>165</v>
      </c>
      <c r="D293" t="s">
        <v>166</v>
      </c>
      <c r="E293" t="s">
        <v>22</v>
      </c>
      <c r="F293">
        <v>1492.1</v>
      </c>
      <c r="G293">
        <v>59.9</v>
      </c>
      <c r="H293" t="s">
        <v>176</v>
      </c>
      <c r="I293" t="s">
        <v>301</v>
      </c>
      <c r="J293" s="13">
        <v>43670</v>
      </c>
      <c r="K293" t="str">
        <f t="shared" si="10"/>
        <v>Rhiannon Needham</v>
      </c>
      <c r="L293">
        <f t="shared" si="11"/>
        <v>1492.1</v>
      </c>
    </row>
    <row r="294" spans="1:12" x14ac:dyDescent="0.2">
      <c r="A294" t="s">
        <v>192</v>
      </c>
      <c r="B294" t="s">
        <v>193</v>
      </c>
      <c r="C294" t="s">
        <v>165</v>
      </c>
      <c r="D294" t="s">
        <v>166</v>
      </c>
      <c r="E294" t="s">
        <v>23</v>
      </c>
      <c r="F294">
        <v>3131.5</v>
      </c>
      <c r="G294">
        <v>59.2</v>
      </c>
      <c r="H294" t="s">
        <v>176</v>
      </c>
      <c r="I294" t="s">
        <v>304</v>
      </c>
      <c r="J294" s="13">
        <v>43726</v>
      </c>
      <c r="K294" t="str">
        <f t="shared" si="10"/>
        <v>Rhiannon Needham</v>
      </c>
      <c r="L294">
        <f t="shared" si="11"/>
        <v>3131.5</v>
      </c>
    </row>
    <row r="295" spans="1:12" x14ac:dyDescent="0.2">
      <c r="A295" t="s">
        <v>192</v>
      </c>
      <c r="B295" t="s">
        <v>193</v>
      </c>
      <c r="C295" t="s">
        <v>165</v>
      </c>
      <c r="D295" t="s">
        <v>175</v>
      </c>
      <c r="E295" t="s">
        <v>129</v>
      </c>
      <c r="F295">
        <v>16.100000000000001</v>
      </c>
      <c r="G295">
        <v>22.9</v>
      </c>
      <c r="H295" t="s">
        <v>176</v>
      </c>
      <c r="I295" t="s">
        <v>202</v>
      </c>
      <c r="J295" s="13">
        <v>43649</v>
      </c>
      <c r="K295" t="str">
        <f t="shared" si="10"/>
        <v>Rhiannon Needham</v>
      </c>
      <c r="L295">
        <f t="shared" si="11"/>
        <v>16.100000000000001</v>
      </c>
    </row>
    <row r="296" spans="1:12" x14ac:dyDescent="0.2">
      <c r="A296" t="s">
        <v>192</v>
      </c>
      <c r="B296" t="s">
        <v>193</v>
      </c>
      <c r="C296" t="s">
        <v>165</v>
      </c>
      <c r="D296" t="s">
        <v>175</v>
      </c>
      <c r="E296" t="s">
        <v>143</v>
      </c>
      <c r="F296">
        <v>6.03</v>
      </c>
      <c r="G296">
        <v>30.6</v>
      </c>
      <c r="H296" t="s">
        <v>176</v>
      </c>
      <c r="I296" t="s">
        <v>202</v>
      </c>
      <c r="J296" s="13">
        <v>43663</v>
      </c>
      <c r="K296" t="str">
        <f t="shared" si="10"/>
        <v>Rhiannon Needham</v>
      </c>
      <c r="L296">
        <f t="shared" si="11"/>
        <v>6.03</v>
      </c>
    </row>
    <row r="297" spans="1:12" x14ac:dyDescent="0.2">
      <c r="A297" t="s">
        <v>192</v>
      </c>
      <c r="B297" t="s">
        <v>193</v>
      </c>
      <c r="C297" t="s">
        <v>165</v>
      </c>
      <c r="D297" t="s">
        <v>175</v>
      </c>
      <c r="E297" t="s">
        <v>147</v>
      </c>
      <c r="F297">
        <v>12.39</v>
      </c>
      <c r="G297">
        <v>20.399999999999999</v>
      </c>
      <c r="H297" t="s">
        <v>176</v>
      </c>
      <c r="I297" t="s">
        <v>303</v>
      </c>
      <c r="J297" s="13">
        <v>43701</v>
      </c>
      <c r="K297" t="str">
        <f t="shared" si="10"/>
        <v>Rhiannon Needham</v>
      </c>
      <c r="L297">
        <f t="shared" si="11"/>
        <v>12.39</v>
      </c>
    </row>
    <row r="298" spans="1:12" x14ac:dyDescent="0.2">
      <c r="A298" t="s">
        <v>192</v>
      </c>
      <c r="B298" t="s">
        <v>193</v>
      </c>
      <c r="C298" t="s">
        <v>165</v>
      </c>
      <c r="D298" t="s">
        <v>175</v>
      </c>
      <c r="E298" t="s">
        <v>123</v>
      </c>
      <c r="F298">
        <v>2.91</v>
      </c>
      <c r="G298">
        <v>42.1</v>
      </c>
      <c r="H298" t="s">
        <v>176</v>
      </c>
      <c r="I298" t="s">
        <v>205</v>
      </c>
      <c r="J298" s="13">
        <v>43598</v>
      </c>
      <c r="K298" t="str">
        <f t="shared" si="10"/>
        <v>Rhiannon Needham</v>
      </c>
      <c r="L298">
        <f t="shared" si="11"/>
        <v>2.91</v>
      </c>
    </row>
    <row r="299" spans="1:12" x14ac:dyDescent="0.2">
      <c r="A299" t="s">
        <v>192</v>
      </c>
      <c r="B299" t="s">
        <v>193</v>
      </c>
      <c r="C299" t="s">
        <v>165</v>
      </c>
      <c r="D299" t="s">
        <v>175</v>
      </c>
      <c r="E299" t="s">
        <v>123</v>
      </c>
      <c r="F299">
        <v>3.23</v>
      </c>
      <c r="G299">
        <v>46.7</v>
      </c>
      <c r="H299" t="s">
        <v>176</v>
      </c>
      <c r="I299" t="s">
        <v>170</v>
      </c>
      <c r="J299" s="13">
        <v>43603</v>
      </c>
      <c r="K299" t="str">
        <f t="shared" si="10"/>
        <v>Rhiannon Needham</v>
      </c>
      <c r="L299">
        <f t="shared" si="11"/>
        <v>3.23</v>
      </c>
    </row>
    <row r="300" spans="1:12" x14ac:dyDescent="0.2">
      <c r="A300" t="s">
        <v>192</v>
      </c>
      <c r="B300" t="s">
        <v>193</v>
      </c>
      <c r="C300" t="s">
        <v>165</v>
      </c>
      <c r="D300" t="s">
        <v>175</v>
      </c>
      <c r="E300" t="s">
        <v>123</v>
      </c>
      <c r="F300">
        <v>3.44</v>
      </c>
      <c r="G300">
        <v>49.8</v>
      </c>
      <c r="H300" t="s">
        <v>176</v>
      </c>
      <c r="I300" t="s">
        <v>202</v>
      </c>
      <c r="J300" s="13">
        <v>43607</v>
      </c>
      <c r="K300" t="str">
        <f t="shared" si="10"/>
        <v>Rhiannon Needham</v>
      </c>
      <c r="L300">
        <f t="shared" si="11"/>
        <v>3.44</v>
      </c>
    </row>
    <row r="301" spans="1:12" x14ac:dyDescent="0.2">
      <c r="A301" t="s">
        <v>192</v>
      </c>
      <c r="B301" t="s">
        <v>193</v>
      </c>
      <c r="C301" t="s">
        <v>165</v>
      </c>
      <c r="D301" t="s">
        <v>175</v>
      </c>
      <c r="E301" t="s">
        <v>123</v>
      </c>
      <c r="F301">
        <v>3.37</v>
      </c>
      <c r="G301">
        <v>48.8</v>
      </c>
      <c r="H301" t="s">
        <v>176</v>
      </c>
      <c r="I301" t="s">
        <v>170</v>
      </c>
      <c r="J301" s="13">
        <v>43631</v>
      </c>
      <c r="K301" t="str">
        <f t="shared" si="10"/>
        <v>Rhiannon Needham</v>
      </c>
      <c r="L301">
        <f t="shared" si="11"/>
        <v>3.37</v>
      </c>
    </row>
    <row r="302" spans="1:12" x14ac:dyDescent="0.2">
      <c r="A302" t="s">
        <v>192</v>
      </c>
      <c r="B302" t="s">
        <v>193</v>
      </c>
      <c r="C302" t="s">
        <v>165</v>
      </c>
      <c r="D302" t="s">
        <v>175</v>
      </c>
      <c r="E302" t="s">
        <v>123</v>
      </c>
      <c r="F302">
        <v>3.22</v>
      </c>
      <c r="G302">
        <v>46.6</v>
      </c>
      <c r="H302" t="s">
        <v>176</v>
      </c>
      <c r="I302" t="s">
        <v>170</v>
      </c>
      <c r="J302" s="13">
        <v>43694</v>
      </c>
      <c r="K302" t="str">
        <f t="shared" si="10"/>
        <v>Rhiannon Needham</v>
      </c>
      <c r="L302">
        <f t="shared" si="11"/>
        <v>3.22</v>
      </c>
    </row>
    <row r="303" spans="1:12" x14ac:dyDescent="0.2">
      <c r="A303" t="s">
        <v>192</v>
      </c>
      <c r="B303" t="s">
        <v>193</v>
      </c>
      <c r="C303" t="s">
        <v>165</v>
      </c>
      <c r="D303" t="s">
        <v>175</v>
      </c>
      <c r="E303" t="s">
        <v>125</v>
      </c>
      <c r="F303">
        <v>7.22</v>
      </c>
      <c r="G303">
        <v>52.3</v>
      </c>
      <c r="H303" t="s">
        <v>176</v>
      </c>
      <c r="I303" t="s">
        <v>202</v>
      </c>
      <c r="J303" s="13">
        <v>43593</v>
      </c>
      <c r="K303" t="str">
        <f t="shared" si="10"/>
        <v>Rhiannon Needham</v>
      </c>
      <c r="L303">
        <f t="shared" si="11"/>
        <v>7.22</v>
      </c>
    </row>
    <row r="304" spans="1:12" x14ac:dyDescent="0.2">
      <c r="A304" t="s">
        <v>192</v>
      </c>
      <c r="B304" t="s">
        <v>193</v>
      </c>
      <c r="C304" t="s">
        <v>165</v>
      </c>
      <c r="D304" t="s">
        <v>175</v>
      </c>
      <c r="E304" t="s">
        <v>125</v>
      </c>
      <c r="F304">
        <v>7.08</v>
      </c>
      <c r="G304">
        <v>51.3</v>
      </c>
      <c r="H304" t="s">
        <v>176</v>
      </c>
      <c r="I304" t="s">
        <v>170</v>
      </c>
      <c r="J304" s="13">
        <v>43603</v>
      </c>
      <c r="K304" t="str">
        <f t="shared" si="10"/>
        <v>Rhiannon Needham</v>
      </c>
      <c r="L304">
        <f t="shared" si="11"/>
        <v>7.08</v>
      </c>
    </row>
    <row r="305" spans="1:12" x14ac:dyDescent="0.2">
      <c r="A305" t="s">
        <v>192</v>
      </c>
      <c r="B305" t="s">
        <v>193</v>
      </c>
      <c r="C305" t="s">
        <v>165</v>
      </c>
      <c r="D305" t="s">
        <v>175</v>
      </c>
      <c r="E305" t="s">
        <v>125</v>
      </c>
      <c r="F305">
        <v>6.6</v>
      </c>
      <c r="G305">
        <v>47.8</v>
      </c>
      <c r="H305" t="s">
        <v>176</v>
      </c>
      <c r="I305" t="s">
        <v>205</v>
      </c>
      <c r="J305" s="13">
        <v>43626</v>
      </c>
      <c r="K305" t="str">
        <f t="shared" si="10"/>
        <v>Rhiannon Needham</v>
      </c>
      <c r="L305">
        <f t="shared" si="11"/>
        <v>6.6</v>
      </c>
    </row>
    <row r="306" spans="1:12" x14ac:dyDescent="0.2">
      <c r="A306" t="s">
        <v>192</v>
      </c>
      <c r="B306" t="s">
        <v>193</v>
      </c>
      <c r="C306" t="s">
        <v>165</v>
      </c>
      <c r="D306" t="s">
        <v>175</v>
      </c>
      <c r="E306" t="s">
        <v>125</v>
      </c>
      <c r="F306">
        <v>6.9</v>
      </c>
      <c r="G306">
        <v>50</v>
      </c>
      <c r="H306" t="s">
        <v>176</v>
      </c>
      <c r="I306" t="s">
        <v>170</v>
      </c>
      <c r="J306" s="13">
        <v>43631</v>
      </c>
      <c r="K306" t="str">
        <f t="shared" si="10"/>
        <v>Rhiannon Needham</v>
      </c>
      <c r="L306">
        <f t="shared" si="11"/>
        <v>6.9</v>
      </c>
    </row>
    <row r="307" spans="1:12" x14ac:dyDescent="0.2">
      <c r="A307" t="s">
        <v>192</v>
      </c>
      <c r="B307" t="s">
        <v>193</v>
      </c>
      <c r="C307" t="s">
        <v>165</v>
      </c>
      <c r="D307" t="s">
        <v>175</v>
      </c>
      <c r="E307" t="s">
        <v>125</v>
      </c>
      <c r="F307">
        <v>6.74</v>
      </c>
      <c r="G307">
        <v>48.8</v>
      </c>
      <c r="H307" t="s">
        <v>176</v>
      </c>
      <c r="I307" t="s">
        <v>205</v>
      </c>
      <c r="J307" s="13">
        <v>43640</v>
      </c>
      <c r="K307" t="str">
        <f t="shared" si="10"/>
        <v>Rhiannon Needham</v>
      </c>
      <c r="L307">
        <f t="shared" si="11"/>
        <v>6.74</v>
      </c>
    </row>
    <row r="308" spans="1:12" x14ac:dyDescent="0.2">
      <c r="A308" t="s">
        <v>192</v>
      </c>
      <c r="B308" t="s">
        <v>193</v>
      </c>
      <c r="C308" t="s">
        <v>165</v>
      </c>
      <c r="D308" t="s">
        <v>175</v>
      </c>
      <c r="E308" t="s">
        <v>125</v>
      </c>
      <c r="F308">
        <v>6.68</v>
      </c>
      <c r="G308">
        <v>48.4</v>
      </c>
      <c r="H308" t="s">
        <v>176</v>
      </c>
      <c r="I308" t="s">
        <v>170</v>
      </c>
      <c r="J308" s="13">
        <v>43694</v>
      </c>
      <c r="K308" t="str">
        <f t="shared" si="10"/>
        <v>Rhiannon Needham</v>
      </c>
      <c r="L308">
        <f t="shared" si="11"/>
        <v>6.68</v>
      </c>
    </row>
    <row r="309" spans="1:12" x14ac:dyDescent="0.2">
      <c r="A309" t="s">
        <v>192</v>
      </c>
      <c r="B309" t="s">
        <v>193</v>
      </c>
      <c r="C309" t="s">
        <v>165</v>
      </c>
      <c r="D309" t="s">
        <v>175</v>
      </c>
      <c r="E309" t="s">
        <v>122</v>
      </c>
      <c r="F309">
        <v>1.08</v>
      </c>
      <c r="G309">
        <v>56.2</v>
      </c>
      <c r="H309" t="s">
        <v>176</v>
      </c>
      <c r="I309" t="s">
        <v>170</v>
      </c>
      <c r="J309" s="13">
        <v>43603</v>
      </c>
      <c r="K309" t="str">
        <f t="shared" si="10"/>
        <v>Rhiannon Needham</v>
      </c>
      <c r="L309">
        <f t="shared" si="11"/>
        <v>1.08</v>
      </c>
    </row>
    <row r="310" spans="1:12" x14ac:dyDescent="0.2">
      <c r="A310" t="s">
        <v>192</v>
      </c>
      <c r="B310" t="s">
        <v>193</v>
      </c>
      <c r="C310" t="s">
        <v>165</v>
      </c>
      <c r="D310" t="s">
        <v>175</v>
      </c>
      <c r="E310" t="s">
        <v>122</v>
      </c>
      <c r="F310">
        <v>1.05</v>
      </c>
      <c r="G310">
        <v>54.7</v>
      </c>
      <c r="H310" t="s">
        <v>176</v>
      </c>
      <c r="I310" t="s">
        <v>170</v>
      </c>
      <c r="J310" s="13">
        <v>43631</v>
      </c>
      <c r="K310" t="str">
        <f t="shared" si="10"/>
        <v>Rhiannon Needham</v>
      </c>
      <c r="L310">
        <f t="shared" si="11"/>
        <v>1.05</v>
      </c>
    </row>
    <row r="311" spans="1:12" x14ac:dyDescent="0.2">
      <c r="A311" t="s">
        <v>192</v>
      </c>
      <c r="B311" t="s">
        <v>193</v>
      </c>
      <c r="C311" t="s">
        <v>165</v>
      </c>
      <c r="D311" t="s">
        <v>175</v>
      </c>
      <c r="E311" t="s">
        <v>122</v>
      </c>
      <c r="F311">
        <v>1.1000000000000001</v>
      </c>
      <c r="G311">
        <v>57.3</v>
      </c>
      <c r="H311" t="s">
        <v>176</v>
      </c>
      <c r="I311" t="s">
        <v>205</v>
      </c>
      <c r="J311" s="13">
        <v>43640</v>
      </c>
      <c r="K311" t="str">
        <f t="shared" si="10"/>
        <v>Rhiannon Needham</v>
      </c>
      <c r="L311">
        <f t="shared" si="11"/>
        <v>1.1000000000000001</v>
      </c>
    </row>
    <row r="312" spans="1:12" x14ac:dyDescent="0.2">
      <c r="A312" t="s">
        <v>195</v>
      </c>
      <c r="B312" t="s">
        <v>295</v>
      </c>
      <c r="C312" t="s">
        <v>165</v>
      </c>
      <c r="D312" t="s">
        <v>166</v>
      </c>
      <c r="E312" t="s">
        <v>271</v>
      </c>
      <c r="F312">
        <v>444.6</v>
      </c>
      <c r="G312">
        <v>79.3</v>
      </c>
      <c r="H312" t="s">
        <v>201</v>
      </c>
      <c r="I312" t="s">
        <v>272</v>
      </c>
      <c r="J312" s="13">
        <v>43655</v>
      </c>
      <c r="K312" t="str">
        <f t="shared" si="10"/>
        <v>Sarah Newton</v>
      </c>
      <c r="L312">
        <f t="shared" si="11"/>
        <v>444.6</v>
      </c>
    </row>
    <row r="313" spans="1:12" x14ac:dyDescent="0.2">
      <c r="A313" t="s">
        <v>283</v>
      </c>
      <c r="B313" t="s">
        <v>284</v>
      </c>
      <c r="C313" t="s">
        <v>165</v>
      </c>
      <c r="D313" t="s">
        <v>166</v>
      </c>
      <c r="E313" t="s">
        <v>271</v>
      </c>
      <c r="F313">
        <v>457.4</v>
      </c>
      <c r="G313">
        <v>58.7</v>
      </c>
      <c r="H313" t="s">
        <v>191</v>
      </c>
      <c r="I313" t="s">
        <v>272</v>
      </c>
      <c r="J313" s="13">
        <v>43655</v>
      </c>
      <c r="K313" t="str">
        <f t="shared" si="10"/>
        <v>Frances Ngu</v>
      </c>
      <c r="L313">
        <f t="shared" si="11"/>
        <v>457.4</v>
      </c>
    </row>
    <row r="314" spans="1:12" x14ac:dyDescent="0.2">
      <c r="A314" t="s">
        <v>283</v>
      </c>
      <c r="B314" t="s">
        <v>284</v>
      </c>
      <c r="C314" t="s">
        <v>165</v>
      </c>
      <c r="D314" t="s">
        <v>166</v>
      </c>
      <c r="E314" t="s">
        <v>21</v>
      </c>
      <c r="F314">
        <v>926.3</v>
      </c>
      <c r="G314">
        <v>57.2</v>
      </c>
      <c r="H314" t="s">
        <v>191</v>
      </c>
      <c r="I314" t="s">
        <v>268</v>
      </c>
      <c r="J314" s="13">
        <v>43662</v>
      </c>
      <c r="K314" t="str">
        <f t="shared" si="10"/>
        <v>Frances Ngu</v>
      </c>
      <c r="L314">
        <f t="shared" si="11"/>
        <v>926.3</v>
      </c>
    </row>
    <row r="315" spans="1:12" x14ac:dyDescent="0.2">
      <c r="A315" t="s">
        <v>206</v>
      </c>
      <c r="B315" t="s">
        <v>207</v>
      </c>
      <c r="C315" t="s">
        <v>165</v>
      </c>
      <c r="D315" t="s">
        <v>166</v>
      </c>
      <c r="E315" t="s">
        <v>18</v>
      </c>
      <c r="F315">
        <v>68.400000000000006</v>
      </c>
      <c r="G315">
        <v>77.599999999999994</v>
      </c>
      <c r="H315" t="s">
        <v>191</v>
      </c>
      <c r="I315" t="s">
        <v>202</v>
      </c>
      <c r="J315" s="13">
        <v>43621</v>
      </c>
      <c r="K315" t="str">
        <f t="shared" si="10"/>
        <v>Jacqueline O'Connor</v>
      </c>
      <c r="L315">
        <f t="shared" si="11"/>
        <v>68.400000000000006</v>
      </c>
    </row>
    <row r="316" spans="1:12" x14ac:dyDescent="0.2">
      <c r="A316" t="s">
        <v>206</v>
      </c>
      <c r="B316" t="s">
        <v>207</v>
      </c>
      <c r="C316" t="s">
        <v>165</v>
      </c>
      <c r="D316" t="s">
        <v>166</v>
      </c>
      <c r="E316" t="s">
        <v>18</v>
      </c>
      <c r="F316">
        <v>69.7</v>
      </c>
      <c r="G316">
        <v>76.099999999999994</v>
      </c>
      <c r="H316" t="s">
        <v>191</v>
      </c>
      <c r="I316" t="s">
        <v>202</v>
      </c>
      <c r="J316" s="13">
        <v>43663</v>
      </c>
      <c r="K316" t="str">
        <f t="shared" si="10"/>
        <v>Jacqueline O'Connor</v>
      </c>
      <c r="L316">
        <f t="shared" si="11"/>
        <v>69.7</v>
      </c>
    </row>
    <row r="317" spans="1:12" x14ac:dyDescent="0.2">
      <c r="A317" t="s">
        <v>206</v>
      </c>
      <c r="B317" t="s">
        <v>207</v>
      </c>
      <c r="C317" t="s">
        <v>165</v>
      </c>
      <c r="D317" t="s">
        <v>166</v>
      </c>
      <c r="E317" t="s">
        <v>20</v>
      </c>
      <c r="F317">
        <v>323.3</v>
      </c>
      <c r="G317">
        <v>76.8</v>
      </c>
      <c r="H317" t="s">
        <v>191</v>
      </c>
      <c r="I317" t="s">
        <v>205</v>
      </c>
      <c r="J317" s="13">
        <v>43598</v>
      </c>
      <c r="K317" t="str">
        <f t="shared" si="10"/>
        <v>Jacqueline O'Connor</v>
      </c>
      <c r="L317">
        <f t="shared" si="11"/>
        <v>323.3</v>
      </c>
    </row>
    <row r="318" spans="1:12" x14ac:dyDescent="0.2">
      <c r="A318" t="s">
        <v>206</v>
      </c>
      <c r="B318" t="s">
        <v>207</v>
      </c>
      <c r="C318" t="s">
        <v>165</v>
      </c>
      <c r="D318" t="s">
        <v>166</v>
      </c>
      <c r="E318" t="s">
        <v>21</v>
      </c>
      <c r="F318">
        <v>711.2</v>
      </c>
      <c r="G318">
        <v>74.400000000000006</v>
      </c>
      <c r="H318" t="s">
        <v>191</v>
      </c>
      <c r="I318" t="s">
        <v>202</v>
      </c>
      <c r="J318" s="13">
        <v>43621</v>
      </c>
      <c r="K318" t="str">
        <f t="shared" si="10"/>
        <v>Jacqueline O'Connor</v>
      </c>
      <c r="L318">
        <f t="shared" si="11"/>
        <v>711.2</v>
      </c>
    </row>
    <row r="319" spans="1:12" x14ac:dyDescent="0.2">
      <c r="A319" t="s">
        <v>195</v>
      </c>
      <c r="B319" t="s">
        <v>196</v>
      </c>
      <c r="C319" t="s">
        <v>165</v>
      </c>
      <c r="D319" t="s">
        <v>166</v>
      </c>
      <c r="E319" t="s">
        <v>162</v>
      </c>
      <c r="F319">
        <v>376.3</v>
      </c>
      <c r="G319">
        <v>0</v>
      </c>
      <c r="H319" t="s">
        <v>169</v>
      </c>
      <c r="I319" t="s">
        <v>170</v>
      </c>
      <c r="J319" s="13">
        <v>43659</v>
      </c>
      <c r="K319" t="str">
        <f t="shared" si="10"/>
        <v>Sarah Pemberton</v>
      </c>
      <c r="L319">
        <f t="shared" si="11"/>
        <v>376.3</v>
      </c>
    </row>
    <row r="320" spans="1:12" x14ac:dyDescent="0.2">
      <c r="A320" t="s">
        <v>195</v>
      </c>
      <c r="B320" t="s">
        <v>196</v>
      </c>
      <c r="C320" t="s">
        <v>165</v>
      </c>
      <c r="D320" t="s">
        <v>166</v>
      </c>
      <c r="E320" t="s">
        <v>16</v>
      </c>
      <c r="F320">
        <v>18</v>
      </c>
      <c r="G320">
        <v>58.3</v>
      </c>
      <c r="H320" t="s">
        <v>169</v>
      </c>
      <c r="I320" t="s">
        <v>202</v>
      </c>
      <c r="J320" s="13">
        <v>43593</v>
      </c>
      <c r="K320" t="str">
        <f t="shared" si="10"/>
        <v>Sarah Pemberton</v>
      </c>
      <c r="L320">
        <f t="shared" si="11"/>
        <v>18</v>
      </c>
    </row>
    <row r="321" spans="1:12" x14ac:dyDescent="0.2">
      <c r="A321" t="s">
        <v>195</v>
      </c>
      <c r="B321" t="s">
        <v>196</v>
      </c>
      <c r="C321" t="s">
        <v>165</v>
      </c>
      <c r="D321" t="s">
        <v>166</v>
      </c>
      <c r="E321" t="s">
        <v>20</v>
      </c>
      <c r="F321">
        <v>320.39999999999998</v>
      </c>
      <c r="G321">
        <v>73.2</v>
      </c>
      <c r="H321" t="s">
        <v>169</v>
      </c>
      <c r="I321" t="s">
        <v>170</v>
      </c>
      <c r="J321" s="13">
        <v>43631</v>
      </c>
      <c r="K321" t="str">
        <f t="shared" si="10"/>
        <v>Sarah Pemberton</v>
      </c>
      <c r="L321">
        <f t="shared" si="11"/>
        <v>320.39999999999998</v>
      </c>
    </row>
    <row r="322" spans="1:12" x14ac:dyDescent="0.2">
      <c r="A322" t="s">
        <v>195</v>
      </c>
      <c r="B322" t="s">
        <v>196</v>
      </c>
      <c r="C322" t="s">
        <v>165</v>
      </c>
      <c r="D322" t="s">
        <v>166</v>
      </c>
      <c r="E322" t="s">
        <v>20</v>
      </c>
      <c r="F322">
        <v>301</v>
      </c>
      <c r="G322">
        <v>77.900000000000006</v>
      </c>
      <c r="H322" t="s">
        <v>169</v>
      </c>
      <c r="I322" t="s">
        <v>170</v>
      </c>
      <c r="J322" s="13">
        <v>43659</v>
      </c>
      <c r="K322" t="str">
        <f t="shared" si="10"/>
        <v>Sarah Pemberton</v>
      </c>
      <c r="L322">
        <f t="shared" si="11"/>
        <v>301</v>
      </c>
    </row>
    <row r="323" spans="1:12" x14ac:dyDescent="0.2">
      <c r="A323" t="s">
        <v>195</v>
      </c>
      <c r="B323" t="s">
        <v>196</v>
      </c>
      <c r="C323" t="s">
        <v>165</v>
      </c>
      <c r="D323" t="s">
        <v>166</v>
      </c>
      <c r="E323" t="s">
        <v>20</v>
      </c>
      <c r="F323">
        <v>312.8</v>
      </c>
      <c r="G323">
        <v>75</v>
      </c>
      <c r="H323" t="s">
        <v>169</v>
      </c>
      <c r="I323" t="s">
        <v>170</v>
      </c>
      <c r="J323" s="13">
        <v>43694</v>
      </c>
      <c r="K323" t="str">
        <f t="shared" ref="K323:K386" si="12">CONCATENATE(A323," ",+B323)</f>
        <v>Sarah Pemberton</v>
      </c>
      <c r="L323">
        <f t="shared" ref="L323:L386" si="13">F323</f>
        <v>312.8</v>
      </c>
    </row>
    <row r="324" spans="1:12" x14ac:dyDescent="0.2">
      <c r="A324" t="s">
        <v>195</v>
      </c>
      <c r="B324" t="s">
        <v>196</v>
      </c>
      <c r="C324" t="s">
        <v>165</v>
      </c>
      <c r="D324" t="s">
        <v>166</v>
      </c>
      <c r="E324" t="s">
        <v>20</v>
      </c>
      <c r="F324">
        <v>301.77999999999997</v>
      </c>
      <c r="G324">
        <v>77.7</v>
      </c>
      <c r="H324" t="s">
        <v>169</v>
      </c>
      <c r="I324" t="s">
        <v>300</v>
      </c>
      <c r="J324" s="13">
        <v>43698</v>
      </c>
      <c r="K324" t="str">
        <f t="shared" si="12"/>
        <v>Sarah Pemberton</v>
      </c>
      <c r="L324">
        <f t="shared" si="13"/>
        <v>301.77999999999997</v>
      </c>
    </row>
    <row r="325" spans="1:12" x14ac:dyDescent="0.2">
      <c r="A325" t="s">
        <v>195</v>
      </c>
      <c r="B325" t="s">
        <v>196</v>
      </c>
      <c r="C325" t="s">
        <v>165</v>
      </c>
      <c r="D325" t="s">
        <v>166</v>
      </c>
      <c r="E325" t="s">
        <v>271</v>
      </c>
      <c r="F325">
        <v>327.39999999999998</v>
      </c>
      <c r="G325">
        <v>77.5</v>
      </c>
      <c r="H325" t="s">
        <v>169</v>
      </c>
      <c r="I325" t="s">
        <v>272</v>
      </c>
      <c r="J325" s="13">
        <v>43655</v>
      </c>
      <c r="K325" t="str">
        <f t="shared" si="12"/>
        <v>Sarah Pemberton</v>
      </c>
      <c r="L325">
        <f t="shared" si="13"/>
        <v>327.39999999999998</v>
      </c>
    </row>
    <row r="326" spans="1:12" x14ac:dyDescent="0.2">
      <c r="A326" t="s">
        <v>195</v>
      </c>
      <c r="B326" t="s">
        <v>196</v>
      </c>
      <c r="C326" t="s">
        <v>165</v>
      </c>
      <c r="D326" t="s">
        <v>166</v>
      </c>
      <c r="E326" t="s">
        <v>21</v>
      </c>
      <c r="F326">
        <v>656.88</v>
      </c>
      <c r="G326">
        <v>76.8</v>
      </c>
      <c r="H326" t="s">
        <v>169</v>
      </c>
      <c r="I326" t="s">
        <v>202</v>
      </c>
      <c r="J326" s="13">
        <v>43593</v>
      </c>
      <c r="K326" t="str">
        <f t="shared" si="12"/>
        <v>Sarah Pemberton</v>
      </c>
      <c r="L326">
        <f t="shared" si="13"/>
        <v>656.88</v>
      </c>
    </row>
    <row r="327" spans="1:12" x14ac:dyDescent="0.2">
      <c r="A327" t="s">
        <v>195</v>
      </c>
      <c r="B327" t="s">
        <v>196</v>
      </c>
      <c r="C327" t="s">
        <v>165</v>
      </c>
      <c r="D327" t="s">
        <v>166</v>
      </c>
      <c r="E327" t="s">
        <v>21</v>
      </c>
      <c r="F327">
        <v>646.70000000000005</v>
      </c>
      <c r="G327">
        <v>78</v>
      </c>
      <c r="H327" t="s">
        <v>169</v>
      </c>
      <c r="I327" t="s">
        <v>170</v>
      </c>
      <c r="J327" s="13">
        <v>43631</v>
      </c>
      <c r="K327" t="str">
        <f t="shared" si="12"/>
        <v>Sarah Pemberton</v>
      </c>
      <c r="L327">
        <f t="shared" si="13"/>
        <v>646.70000000000005</v>
      </c>
    </row>
    <row r="328" spans="1:12" x14ac:dyDescent="0.2">
      <c r="A328" t="s">
        <v>195</v>
      </c>
      <c r="B328" t="s">
        <v>196</v>
      </c>
      <c r="C328" t="s">
        <v>165</v>
      </c>
      <c r="D328" t="s">
        <v>166</v>
      </c>
      <c r="E328" t="s">
        <v>21</v>
      </c>
      <c r="F328">
        <v>643.4</v>
      </c>
      <c r="G328">
        <v>78.400000000000006</v>
      </c>
      <c r="H328" t="s">
        <v>169</v>
      </c>
      <c r="I328" t="s">
        <v>268</v>
      </c>
      <c r="J328" s="13">
        <v>43662</v>
      </c>
      <c r="K328" t="str">
        <f t="shared" si="12"/>
        <v>Sarah Pemberton</v>
      </c>
      <c r="L328">
        <f t="shared" si="13"/>
        <v>643.4</v>
      </c>
    </row>
    <row r="329" spans="1:12" x14ac:dyDescent="0.2">
      <c r="A329" t="s">
        <v>195</v>
      </c>
      <c r="B329" t="s">
        <v>196</v>
      </c>
      <c r="C329" t="s">
        <v>165</v>
      </c>
      <c r="D329" t="s">
        <v>166</v>
      </c>
      <c r="E329" t="s">
        <v>21</v>
      </c>
      <c r="F329">
        <v>634.5</v>
      </c>
      <c r="G329">
        <v>79.5</v>
      </c>
      <c r="H329" t="s">
        <v>169</v>
      </c>
      <c r="I329" t="s">
        <v>202</v>
      </c>
      <c r="J329" s="13">
        <v>43663</v>
      </c>
      <c r="K329" t="str">
        <f t="shared" si="12"/>
        <v>Sarah Pemberton</v>
      </c>
      <c r="L329">
        <f t="shared" si="13"/>
        <v>634.5</v>
      </c>
    </row>
    <row r="330" spans="1:12" x14ac:dyDescent="0.2">
      <c r="A330" t="s">
        <v>195</v>
      </c>
      <c r="B330" t="s">
        <v>196</v>
      </c>
      <c r="C330" t="s">
        <v>165</v>
      </c>
      <c r="D330" t="s">
        <v>166</v>
      </c>
      <c r="E330" t="s">
        <v>21</v>
      </c>
      <c r="F330">
        <v>656.1</v>
      </c>
      <c r="G330">
        <v>76.900000000000006</v>
      </c>
      <c r="H330" t="s">
        <v>169</v>
      </c>
      <c r="I330" t="s">
        <v>170</v>
      </c>
      <c r="J330" s="13">
        <v>43694</v>
      </c>
      <c r="K330" t="str">
        <f t="shared" si="12"/>
        <v>Sarah Pemberton</v>
      </c>
      <c r="L330">
        <f t="shared" si="13"/>
        <v>656.1</v>
      </c>
    </row>
    <row r="331" spans="1:12" x14ac:dyDescent="0.2">
      <c r="A331" t="s">
        <v>195</v>
      </c>
      <c r="B331" t="s">
        <v>196</v>
      </c>
      <c r="C331" t="s">
        <v>165</v>
      </c>
      <c r="D331" t="s">
        <v>166</v>
      </c>
      <c r="E331" t="s">
        <v>21</v>
      </c>
      <c r="F331">
        <v>660.97</v>
      </c>
      <c r="G331">
        <v>76.400000000000006</v>
      </c>
      <c r="H331" t="s">
        <v>169</v>
      </c>
      <c r="I331" t="s">
        <v>300</v>
      </c>
      <c r="J331" s="13">
        <v>43698</v>
      </c>
      <c r="K331" t="str">
        <f t="shared" si="12"/>
        <v>Sarah Pemberton</v>
      </c>
      <c r="L331">
        <f t="shared" si="13"/>
        <v>660.97</v>
      </c>
    </row>
    <row r="332" spans="1:12" x14ac:dyDescent="0.2">
      <c r="A332" t="s">
        <v>269</v>
      </c>
      <c r="B332" t="s">
        <v>270</v>
      </c>
      <c r="C332" t="s">
        <v>165</v>
      </c>
      <c r="D332" t="s">
        <v>166</v>
      </c>
      <c r="E332" t="s">
        <v>271</v>
      </c>
      <c r="F332">
        <v>368</v>
      </c>
      <c r="G332">
        <v>71</v>
      </c>
      <c r="H332" t="s">
        <v>176</v>
      </c>
      <c r="I332" t="s">
        <v>272</v>
      </c>
      <c r="J332" s="13">
        <v>43655</v>
      </c>
      <c r="K332" t="str">
        <f t="shared" si="12"/>
        <v>Ana Penalver</v>
      </c>
      <c r="L332">
        <f t="shared" si="13"/>
        <v>368</v>
      </c>
    </row>
    <row r="333" spans="1:12" x14ac:dyDescent="0.2">
      <c r="A333" t="s">
        <v>269</v>
      </c>
      <c r="B333" t="s">
        <v>270</v>
      </c>
      <c r="C333" t="s">
        <v>165</v>
      </c>
      <c r="D333" t="s">
        <v>166</v>
      </c>
      <c r="E333" t="s">
        <v>21</v>
      </c>
      <c r="F333">
        <v>705.1</v>
      </c>
      <c r="G333">
        <v>73.3</v>
      </c>
      <c r="H333" t="s">
        <v>176</v>
      </c>
      <c r="I333" t="s">
        <v>268</v>
      </c>
      <c r="J333" s="13">
        <v>43662</v>
      </c>
      <c r="K333" t="str">
        <f t="shared" si="12"/>
        <v>Ana Penalver</v>
      </c>
      <c r="L333">
        <f t="shared" si="13"/>
        <v>705.1</v>
      </c>
    </row>
    <row r="334" spans="1:12" x14ac:dyDescent="0.2">
      <c r="A334" t="s">
        <v>238</v>
      </c>
      <c r="B334" t="s">
        <v>239</v>
      </c>
      <c r="C334" t="s">
        <v>165</v>
      </c>
      <c r="D334" t="s">
        <v>166</v>
      </c>
      <c r="E334" t="s">
        <v>19</v>
      </c>
      <c r="F334">
        <v>174.8</v>
      </c>
      <c r="G334">
        <v>70.2</v>
      </c>
      <c r="H334" t="s">
        <v>194</v>
      </c>
      <c r="I334" t="s">
        <v>170</v>
      </c>
      <c r="J334" s="13">
        <v>43603</v>
      </c>
      <c r="K334" t="str">
        <f t="shared" si="12"/>
        <v>Sonia Pignorel</v>
      </c>
      <c r="L334">
        <f t="shared" si="13"/>
        <v>174.8</v>
      </c>
    </row>
    <row r="335" spans="1:12" x14ac:dyDescent="0.2">
      <c r="A335" t="s">
        <v>238</v>
      </c>
      <c r="B335" t="s">
        <v>239</v>
      </c>
      <c r="C335" t="s">
        <v>165</v>
      </c>
      <c r="D335" t="s">
        <v>166</v>
      </c>
      <c r="E335" t="s">
        <v>20</v>
      </c>
      <c r="F335">
        <v>359.7</v>
      </c>
      <c r="G335">
        <v>73.2</v>
      </c>
      <c r="H335" t="s">
        <v>194</v>
      </c>
      <c r="I335" t="s">
        <v>170</v>
      </c>
      <c r="J335" s="13">
        <v>43603</v>
      </c>
      <c r="K335" t="str">
        <f t="shared" si="12"/>
        <v>Sonia Pignorel</v>
      </c>
      <c r="L335">
        <f t="shared" si="13"/>
        <v>359.7</v>
      </c>
    </row>
    <row r="336" spans="1:12" x14ac:dyDescent="0.2">
      <c r="A336" t="s">
        <v>238</v>
      </c>
      <c r="B336" t="s">
        <v>239</v>
      </c>
      <c r="C336" t="s">
        <v>165</v>
      </c>
      <c r="D336" t="s">
        <v>166</v>
      </c>
      <c r="E336" t="s">
        <v>22</v>
      </c>
      <c r="F336">
        <v>1272.2</v>
      </c>
      <c r="G336">
        <v>75</v>
      </c>
      <c r="H336" t="s">
        <v>194</v>
      </c>
      <c r="I336" t="s">
        <v>170</v>
      </c>
      <c r="J336" s="13">
        <v>43603</v>
      </c>
      <c r="K336" t="str">
        <f t="shared" si="12"/>
        <v>Sonia Pignorel</v>
      </c>
      <c r="L336">
        <f t="shared" si="13"/>
        <v>1272.2</v>
      </c>
    </row>
    <row r="337" spans="1:12" x14ac:dyDescent="0.2">
      <c r="A337" t="s">
        <v>285</v>
      </c>
      <c r="B337" t="s">
        <v>286</v>
      </c>
      <c r="C337" t="s">
        <v>165</v>
      </c>
      <c r="D337" t="s">
        <v>166</v>
      </c>
      <c r="E337" t="s">
        <v>21</v>
      </c>
      <c r="F337">
        <v>814.3</v>
      </c>
      <c r="G337">
        <v>62.8</v>
      </c>
      <c r="H337" t="s">
        <v>176</v>
      </c>
      <c r="I337" t="s">
        <v>268</v>
      </c>
      <c r="J337" s="13">
        <v>43662</v>
      </c>
      <c r="K337" t="str">
        <f t="shared" si="12"/>
        <v>Kristin Raassum</v>
      </c>
      <c r="L337">
        <f t="shared" si="13"/>
        <v>814.3</v>
      </c>
    </row>
    <row r="338" spans="1:12" x14ac:dyDescent="0.2">
      <c r="A338" t="s">
        <v>199</v>
      </c>
      <c r="B338" t="s">
        <v>200</v>
      </c>
      <c r="C338" t="s">
        <v>165</v>
      </c>
      <c r="D338" t="s">
        <v>166</v>
      </c>
      <c r="E338" t="s">
        <v>16</v>
      </c>
      <c r="F338">
        <v>20</v>
      </c>
      <c r="G338">
        <v>70.900000000000006</v>
      </c>
      <c r="H338" t="s">
        <v>182</v>
      </c>
      <c r="I338" t="s">
        <v>205</v>
      </c>
      <c r="J338" s="13">
        <v>43598</v>
      </c>
      <c r="K338" t="str">
        <f t="shared" si="12"/>
        <v>Avril Riddell</v>
      </c>
      <c r="L338">
        <f t="shared" si="13"/>
        <v>20</v>
      </c>
    </row>
    <row r="339" spans="1:12" x14ac:dyDescent="0.2">
      <c r="A339" t="s">
        <v>199</v>
      </c>
      <c r="B339" t="s">
        <v>200</v>
      </c>
      <c r="C339" t="s">
        <v>165</v>
      </c>
      <c r="D339" t="s">
        <v>166</v>
      </c>
      <c r="E339" t="s">
        <v>20</v>
      </c>
      <c r="F339">
        <v>418.7</v>
      </c>
      <c r="G339">
        <v>81.599999999999994</v>
      </c>
      <c r="H339" t="s">
        <v>182</v>
      </c>
      <c r="I339" t="s">
        <v>205</v>
      </c>
      <c r="J339" s="13">
        <v>43598</v>
      </c>
      <c r="K339" t="str">
        <f t="shared" si="12"/>
        <v>Avril Riddell</v>
      </c>
      <c r="L339">
        <f t="shared" si="13"/>
        <v>418.7</v>
      </c>
    </row>
    <row r="340" spans="1:12" x14ac:dyDescent="0.2">
      <c r="A340" t="s">
        <v>199</v>
      </c>
      <c r="B340" t="s">
        <v>200</v>
      </c>
      <c r="C340" t="s">
        <v>165</v>
      </c>
      <c r="D340" t="s">
        <v>166</v>
      </c>
      <c r="E340" t="s">
        <v>20</v>
      </c>
      <c r="F340">
        <v>398.8</v>
      </c>
      <c r="G340">
        <v>85.7</v>
      </c>
      <c r="H340" t="s">
        <v>182</v>
      </c>
      <c r="I340" t="s">
        <v>205</v>
      </c>
      <c r="J340" s="13">
        <v>43640</v>
      </c>
      <c r="K340" t="str">
        <f t="shared" si="12"/>
        <v>Avril Riddell</v>
      </c>
      <c r="L340">
        <f t="shared" si="13"/>
        <v>398.8</v>
      </c>
    </row>
    <row r="341" spans="1:12" x14ac:dyDescent="0.2">
      <c r="A341" t="s">
        <v>199</v>
      </c>
      <c r="B341" t="s">
        <v>200</v>
      </c>
      <c r="C341" t="s">
        <v>165</v>
      </c>
      <c r="D341" t="s">
        <v>166</v>
      </c>
      <c r="E341" t="s">
        <v>20</v>
      </c>
      <c r="F341">
        <v>410.94</v>
      </c>
      <c r="G341">
        <v>83.2</v>
      </c>
      <c r="H341" t="s">
        <v>182</v>
      </c>
      <c r="I341" t="s">
        <v>305</v>
      </c>
      <c r="J341" s="13">
        <v>43715</v>
      </c>
      <c r="K341" t="str">
        <f t="shared" si="12"/>
        <v>Avril Riddell</v>
      </c>
      <c r="L341">
        <f t="shared" si="13"/>
        <v>410.94</v>
      </c>
    </row>
    <row r="342" spans="1:12" x14ac:dyDescent="0.2">
      <c r="A342" t="s">
        <v>199</v>
      </c>
      <c r="B342" t="s">
        <v>200</v>
      </c>
      <c r="C342" t="s">
        <v>165</v>
      </c>
      <c r="D342" t="s">
        <v>166</v>
      </c>
      <c r="E342" t="s">
        <v>21</v>
      </c>
      <c r="F342">
        <v>815.9</v>
      </c>
      <c r="G342">
        <v>89.1</v>
      </c>
      <c r="H342" t="s">
        <v>182</v>
      </c>
      <c r="I342" t="s">
        <v>205</v>
      </c>
      <c r="J342" s="13">
        <v>43626</v>
      </c>
      <c r="K342" t="str">
        <f t="shared" si="12"/>
        <v>Avril Riddell</v>
      </c>
      <c r="L342">
        <f t="shared" si="13"/>
        <v>815.9</v>
      </c>
    </row>
    <row r="343" spans="1:12" x14ac:dyDescent="0.2">
      <c r="A343" t="s">
        <v>199</v>
      </c>
      <c r="B343" t="s">
        <v>200</v>
      </c>
      <c r="C343" t="s">
        <v>165</v>
      </c>
      <c r="D343" t="s">
        <v>166</v>
      </c>
      <c r="E343" t="s">
        <v>21</v>
      </c>
      <c r="F343">
        <v>811.9</v>
      </c>
      <c r="G343">
        <v>89.6</v>
      </c>
      <c r="H343" t="s">
        <v>182</v>
      </c>
      <c r="I343" t="s">
        <v>268</v>
      </c>
      <c r="J343" s="13">
        <v>43662</v>
      </c>
      <c r="K343" t="str">
        <f t="shared" si="12"/>
        <v>Avril Riddell</v>
      </c>
      <c r="L343">
        <f t="shared" si="13"/>
        <v>811.9</v>
      </c>
    </row>
    <row r="344" spans="1:12" x14ac:dyDescent="0.2">
      <c r="A344" t="s">
        <v>292</v>
      </c>
      <c r="B344" t="s">
        <v>293</v>
      </c>
      <c r="C344" t="s">
        <v>165</v>
      </c>
      <c r="D344" t="s">
        <v>166</v>
      </c>
      <c r="E344" t="s">
        <v>21</v>
      </c>
      <c r="F344">
        <v>672.5</v>
      </c>
      <c r="G344">
        <v>74.599999999999994</v>
      </c>
      <c r="H344" t="s">
        <v>169</v>
      </c>
      <c r="I344" t="s">
        <v>268</v>
      </c>
      <c r="J344" s="13">
        <v>43662</v>
      </c>
      <c r="K344" t="str">
        <f t="shared" si="12"/>
        <v>Megan Roberts</v>
      </c>
      <c r="L344">
        <f t="shared" si="13"/>
        <v>672.5</v>
      </c>
    </row>
    <row r="345" spans="1:12" x14ac:dyDescent="0.2">
      <c r="A345" t="s">
        <v>281</v>
      </c>
      <c r="B345" t="s">
        <v>282</v>
      </c>
      <c r="C345" t="s">
        <v>165</v>
      </c>
      <c r="D345" t="s">
        <v>166</v>
      </c>
      <c r="E345" t="s">
        <v>21</v>
      </c>
      <c r="F345">
        <v>928.5</v>
      </c>
      <c r="G345">
        <v>67.599999999999994</v>
      </c>
      <c r="H345" t="s">
        <v>174</v>
      </c>
      <c r="I345" t="s">
        <v>268</v>
      </c>
      <c r="J345" s="13">
        <v>43662</v>
      </c>
      <c r="K345" t="str">
        <f t="shared" si="12"/>
        <v>Encarna Rodriguez</v>
      </c>
      <c r="L345">
        <f t="shared" si="13"/>
        <v>928.5</v>
      </c>
    </row>
    <row r="346" spans="1:12" x14ac:dyDescent="0.2">
      <c r="A346" t="s">
        <v>290</v>
      </c>
      <c r="B346" t="s">
        <v>291</v>
      </c>
      <c r="C346" t="s">
        <v>165</v>
      </c>
      <c r="D346" t="s">
        <v>166</v>
      </c>
      <c r="E346" t="s">
        <v>271</v>
      </c>
      <c r="F346">
        <v>337.7</v>
      </c>
      <c r="G346">
        <v>74.5</v>
      </c>
      <c r="H346" t="s">
        <v>169</v>
      </c>
      <c r="I346" t="s">
        <v>272</v>
      </c>
      <c r="J346" s="13">
        <v>43655</v>
      </c>
      <c r="K346" t="str">
        <f t="shared" si="12"/>
        <v>Lauren Roe</v>
      </c>
      <c r="L346">
        <f t="shared" si="13"/>
        <v>337.7</v>
      </c>
    </row>
    <row r="347" spans="1:12" x14ac:dyDescent="0.2">
      <c r="A347" t="s">
        <v>273</v>
      </c>
      <c r="B347" t="s">
        <v>274</v>
      </c>
      <c r="C347" t="s">
        <v>165</v>
      </c>
      <c r="D347" t="s">
        <v>166</v>
      </c>
      <c r="E347" t="s">
        <v>17</v>
      </c>
      <c r="F347">
        <v>43.3</v>
      </c>
      <c r="G347">
        <v>67.3</v>
      </c>
      <c r="H347" t="s">
        <v>201</v>
      </c>
      <c r="I347" t="s">
        <v>205</v>
      </c>
      <c r="J347" s="13">
        <v>43626</v>
      </c>
      <c r="K347" t="str">
        <f t="shared" si="12"/>
        <v>Andrea Sanders-Reece</v>
      </c>
      <c r="L347">
        <f t="shared" si="13"/>
        <v>43.3</v>
      </c>
    </row>
    <row r="348" spans="1:12" x14ac:dyDescent="0.2">
      <c r="A348" t="s">
        <v>273</v>
      </c>
      <c r="B348" t="s">
        <v>274</v>
      </c>
      <c r="C348" t="s">
        <v>165</v>
      </c>
      <c r="D348" t="s">
        <v>166</v>
      </c>
      <c r="E348" t="s">
        <v>19</v>
      </c>
      <c r="F348">
        <v>199.1</v>
      </c>
      <c r="G348">
        <v>77.7</v>
      </c>
      <c r="H348" t="s">
        <v>201</v>
      </c>
      <c r="I348" t="s">
        <v>205</v>
      </c>
      <c r="J348" s="13">
        <v>43626</v>
      </c>
      <c r="K348" t="str">
        <f t="shared" si="12"/>
        <v>Andrea Sanders-Reece</v>
      </c>
      <c r="L348">
        <f t="shared" si="13"/>
        <v>199.1</v>
      </c>
    </row>
    <row r="349" spans="1:12" x14ac:dyDescent="0.2">
      <c r="A349" t="s">
        <v>273</v>
      </c>
      <c r="B349" t="s">
        <v>274</v>
      </c>
      <c r="C349" t="s">
        <v>165</v>
      </c>
      <c r="D349" t="s">
        <v>166</v>
      </c>
      <c r="E349" t="s">
        <v>19</v>
      </c>
      <c r="F349">
        <v>191.4</v>
      </c>
      <c r="G349">
        <v>80.8</v>
      </c>
      <c r="H349" t="s">
        <v>201</v>
      </c>
      <c r="I349" t="s">
        <v>205</v>
      </c>
      <c r="J349" s="13">
        <v>43656</v>
      </c>
      <c r="K349" t="str">
        <f t="shared" si="12"/>
        <v>Andrea Sanders-Reece</v>
      </c>
      <c r="L349">
        <f t="shared" si="13"/>
        <v>191.4</v>
      </c>
    </row>
    <row r="350" spans="1:12" x14ac:dyDescent="0.2">
      <c r="A350" t="s">
        <v>273</v>
      </c>
      <c r="B350" t="s">
        <v>274</v>
      </c>
      <c r="C350" t="s">
        <v>165</v>
      </c>
      <c r="D350" t="s">
        <v>166</v>
      </c>
      <c r="E350" t="s">
        <v>271</v>
      </c>
      <c r="F350">
        <v>416.8</v>
      </c>
      <c r="G350">
        <v>85.9</v>
      </c>
      <c r="H350" t="s">
        <v>201</v>
      </c>
      <c r="I350" t="s">
        <v>272</v>
      </c>
      <c r="J350" s="13">
        <v>43655</v>
      </c>
      <c r="K350" t="str">
        <f t="shared" si="12"/>
        <v>Andrea Sanders-Reece</v>
      </c>
      <c r="L350">
        <f t="shared" si="13"/>
        <v>416.8</v>
      </c>
    </row>
    <row r="351" spans="1:12" x14ac:dyDescent="0.2">
      <c r="A351" t="s">
        <v>273</v>
      </c>
      <c r="B351" t="s">
        <v>274</v>
      </c>
      <c r="C351" t="s">
        <v>165</v>
      </c>
      <c r="D351" t="s">
        <v>175</v>
      </c>
      <c r="E351" t="s">
        <v>148</v>
      </c>
      <c r="F351">
        <v>8.77</v>
      </c>
      <c r="G351">
        <v>0</v>
      </c>
      <c r="H351" t="s">
        <v>201</v>
      </c>
      <c r="I351" t="s">
        <v>205</v>
      </c>
      <c r="J351" s="13">
        <v>43656</v>
      </c>
      <c r="K351" t="str">
        <f t="shared" si="12"/>
        <v>Andrea Sanders-Reece</v>
      </c>
      <c r="L351">
        <f t="shared" si="13"/>
        <v>8.77</v>
      </c>
    </row>
    <row r="352" spans="1:12" x14ac:dyDescent="0.2">
      <c r="A352" t="s">
        <v>220</v>
      </c>
      <c r="B352" t="s">
        <v>221</v>
      </c>
      <c r="C352" t="s">
        <v>165</v>
      </c>
      <c r="D352" t="s">
        <v>166</v>
      </c>
      <c r="E352" t="s">
        <v>20</v>
      </c>
      <c r="F352">
        <v>321.10000000000002</v>
      </c>
      <c r="G352">
        <v>72.599999999999994</v>
      </c>
      <c r="H352" t="s">
        <v>169</v>
      </c>
      <c r="I352" t="s">
        <v>202</v>
      </c>
      <c r="J352" s="13">
        <v>43607</v>
      </c>
      <c r="K352" t="str">
        <f t="shared" si="12"/>
        <v>Natasha Sheel</v>
      </c>
      <c r="L352">
        <f t="shared" si="13"/>
        <v>321.10000000000002</v>
      </c>
    </row>
    <row r="353" spans="1:12" x14ac:dyDescent="0.2">
      <c r="A353" t="s">
        <v>220</v>
      </c>
      <c r="B353" t="s">
        <v>221</v>
      </c>
      <c r="C353" t="s">
        <v>165</v>
      </c>
      <c r="D353" t="s">
        <v>166</v>
      </c>
      <c r="E353" t="s">
        <v>21</v>
      </c>
      <c r="F353">
        <v>664.7</v>
      </c>
      <c r="G353">
        <v>75.599999999999994</v>
      </c>
      <c r="H353" t="s">
        <v>169</v>
      </c>
      <c r="I353" t="s">
        <v>202</v>
      </c>
      <c r="J353" s="13">
        <v>43607</v>
      </c>
      <c r="K353" t="str">
        <f t="shared" si="12"/>
        <v>Natasha Sheel</v>
      </c>
      <c r="L353">
        <f t="shared" si="13"/>
        <v>664.7</v>
      </c>
    </row>
    <row r="354" spans="1:12" x14ac:dyDescent="0.2">
      <c r="A354" t="s">
        <v>177</v>
      </c>
      <c r="B354" t="s">
        <v>178</v>
      </c>
      <c r="C354" t="s">
        <v>165</v>
      </c>
      <c r="D354" t="s">
        <v>166</v>
      </c>
      <c r="E354" t="s">
        <v>16</v>
      </c>
      <c r="F354">
        <v>16.5</v>
      </c>
      <c r="G354">
        <v>78.2</v>
      </c>
      <c r="H354" t="s">
        <v>174</v>
      </c>
      <c r="I354" t="s">
        <v>205</v>
      </c>
      <c r="J354" s="13">
        <v>43598</v>
      </c>
      <c r="K354" t="str">
        <f t="shared" si="12"/>
        <v>Catkin Shelley</v>
      </c>
      <c r="L354">
        <f t="shared" si="13"/>
        <v>16.5</v>
      </c>
    </row>
    <row r="355" spans="1:12" x14ac:dyDescent="0.2">
      <c r="A355" t="s">
        <v>177</v>
      </c>
      <c r="B355" t="s">
        <v>178</v>
      </c>
      <c r="C355" t="s">
        <v>165</v>
      </c>
      <c r="D355" t="s">
        <v>166</v>
      </c>
      <c r="E355" t="s">
        <v>16</v>
      </c>
      <c r="F355">
        <v>16.3</v>
      </c>
      <c r="G355">
        <v>79.2</v>
      </c>
      <c r="H355" t="s">
        <v>174</v>
      </c>
      <c r="I355" t="s">
        <v>202</v>
      </c>
      <c r="J355" s="13">
        <v>43621</v>
      </c>
      <c r="K355" t="str">
        <f t="shared" si="12"/>
        <v>Catkin Shelley</v>
      </c>
      <c r="L355">
        <f t="shared" si="13"/>
        <v>16.3</v>
      </c>
    </row>
    <row r="356" spans="1:12" x14ac:dyDescent="0.2">
      <c r="A356" t="s">
        <v>177</v>
      </c>
      <c r="B356" t="s">
        <v>178</v>
      </c>
      <c r="C356" t="s">
        <v>165</v>
      </c>
      <c r="D356" t="s">
        <v>166</v>
      </c>
      <c r="E356" t="s">
        <v>16</v>
      </c>
      <c r="F356">
        <v>16.7</v>
      </c>
      <c r="G356">
        <v>77.3</v>
      </c>
      <c r="H356" t="s">
        <v>174</v>
      </c>
      <c r="I356" t="s">
        <v>205</v>
      </c>
      <c r="J356" s="13">
        <v>43640</v>
      </c>
      <c r="K356" t="str">
        <f t="shared" si="12"/>
        <v>Catkin Shelley</v>
      </c>
      <c r="L356">
        <f t="shared" si="13"/>
        <v>16.7</v>
      </c>
    </row>
    <row r="357" spans="1:12" x14ac:dyDescent="0.2">
      <c r="A357" t="s">
        <v>177</v>
      </c>
      <c r="B357" t="s">
        <v>178</v>
      </c>
      <c r="C357" t="s">
        <v>165</v>
      </c>
      <c r="D357" t="s">
        <v>166</v>
      </c>
      <c r="E357" t="s">
        <v>17</v>
      </c>
      <c r="F357">
        <v>35.4</v>
      </c>
      <c r="G357">
        <v>75.900000000000006</v>
      </c>
      <c r="H357" t="s">
        <v>174</v>
      </c>
      <c r="I357" t="s">
        <v>205</v>
      </c>
      <c r="J357" s="13">
        <v>43626</v>
      </c>
      <c r="K357" t="str">
        <f t="shared" si="12"/>
        <v>Catkin Shelley</v>
      </c>
      <c r="L357">
        <f t="shared" si="13"/>
        <v>35.4</v>
      </c>
    </row>
    <row r="358" spans="1:12" x14ac:dyDescent="0.2">
      <c r="A358" t="s">
        <v>177</v>
      </c>
      <c r="B358" t="s">
        <v>178</v>
      </c>
      <c r="C358" t="s">
        <v>165</v>
      </c>
      <c r="D358" t="s">
        <v>166</v>
      </c>
      <c r="E358" t="s">
        <v>17</v>
      </c>
      <c r="F358">
        <v>33.799999999999997</v>
      </c>
      <c r="G358">
        <v>79.5</v>
      </c>
      <c r="H358" t="s">
        <v>174</v>
      </c>
      <c r="I358" t="s">
        <v>205</v>
      </c>
      <c r="J358" s="13">
        <v>43656</v>
      </c>
      <c r="K358" t="str">
        <f t="shared" si="12"/>
        <v>Catkin Shelley</v>
      </c>
      <c r="L358">
        <f t="shared" si="13"/>
        <v>33.799999999999997</v>
      </c>
    </row>
    <row r="359" spans="1:12" x14ac:dyDescent="0.2">
      <c r="A359" t="s">
        <v>177</v>
      </c>
      <c r="B359" t="s">
        <v>178</v>
      </c>
      <c r="C359" t="s">
        <v>165</v>
      </c>
      <c r="D359" t="s">
        <v>166</v>
      </c>
      <c r="E359" t="s">
        <v>17</v>
      </c>
      <c r="F359">
        <v>35.200000000000003</v>
      </c>
      <c r="G359">
        <v>76.400000000000006</v>
      </c>
      <c r="H359" t="s">
        <v>174</v>
      </c>
      <c r="I359" t="s">
        <v>170</v>
      </c>
      <c r="J359" s="13">
        <v>43694</v>
      </c>
      <c r="K359" t="str">
        <f t="shared" si="12"/>
        <v>Catkin Shelley</v>
      </c>
      <c r="L359">
        <f t="shared" si="13"/>
        <v>35.200000000000003</v>
      </c>
    </row>
    <row r="360" spans="1:12" x14ac:dyDescent="0.2">
      <c r="A360" t="s">
        <v>177</v>
      </c>
      <c r="B360" t="s">
        <v>178</v>
      </c>
      <c r="C360" t="s">
        <v>165</v>
      </c>
      <c r="D360" t="s">
        <v>166</v>
      </c>
      <c r="E360" t="s">
        <v>18</v>
      </c>
      <c r="F360">
        <v>75.209999999999994</v>
      </c>
      <c r="G360">
        <v>80.3</v>
      </c>
      <c r="H360" t="s">
        <v>179</v>
      </c>
      <c r="I360" t="s">
        <v>170</v>
      </c>
      <c r="J360" s="13">
        <v>43568</v>
      </c>
      <c r="K360" t="str">
        <f t="shared" si="12"/>
        <v>Catkin Shelley</v>
      </c>
      <c r="L360">
        <f t="shared" si="13"/>
        <v>75.209999999999994</v>
      </c>
    </row>
    <row r="361" spans="1:12" x14ac:dyDescent="0.2">
      <c r="A361" t="s">
        <v>177</v>
      </c>
      <c r="B361" t="s">
        <v>178</v>
      </c>
      <c r="C361" t="s">
        <v>165</v>
      </c>
      <c r="D361" t="s">
        <v>166</v>
      </c>
      <c r="E361" t="s">
        <v>18</v>
      </c>
      <c r="F361">
        <v>76.400000000000006</v>
      </c>
      <c r="G361">
        <v>79.8</v>
      </c>
      <c r="H361" t="s">
        <v>174</v>
      </c>
      <c r="I361" t="s">
        <v>205</v>
      </c>
      <c r="J361" s="13">
        <v>43598</v>
      </c>
      <c r="K361" t="str">
        <f t="shared" si="12"/>
        <v>Catkin Shelley</v>
      </c>
      <c r="L361">
        <f t="shared" si="13"/>
        <v>76.400000000000006</v>
      </c>
    </row>
    <row r="362" spans="1:12" x14ac:dyDescent="0.2">
      <c r="A362" t="s">
        <v>177</v>
      </c>
      <c r="B362" t="s">
        <v>178</v>
      </c>
      <c r="C362" t="s">
        <v>165</v>
      </c>
      <c r="D362" t="s">
        <v>166</v>
      </c>
      <c r="E362" t="s">
        <v>18</v>
      </c>
      <c r="F362">
        <v>76.8</v>
      </c>
      <c r="G362">
        <v>79.400000000000006</v>
      </c>
      <c r="H362" t="s">
        <v>174</v>
      </c>
      <c r="I362" t="s">
        <v>205</v>
      </c>
      <c r="J362" s="13">
        <v>43640</v>
      </c>
      <c r="K362" t="str">
        <f t="shared" si="12"/>
        <v>Catkin Shelley</v>
      </c>
      <c r="L362">
        <f t="shared" si="13"/>
        <v>76.8</v>
      </c>
    </row>
    <row r="363" spans="1:12" x14ac:dyDescent="0.2">
      <c r="A363" t="s">
        <v>177</v>
      </c>
      <c r="B363" t="s">
        <v>178</v>
      </c>
      <c r="C363" t="s">
        <v>165</v>
      </c>
      <c r="D363" t="s">
        <v>166</v>
      </c>
      <c r="E363" t="s">
        <v>18</v>
      </c>
      <c r="F363">
        <v>74.400000000000006</v>
      </c>
      <c r="G363">
        <v>82</v>
      </c>
      <c r="H363" t="s">
        <v>174</v>
      </c>
      <c r="I363" t="s">
        <v>170</v>
      </c>
      <c r="J363" s="13">
        <v>43694</v>
      </c>
      <c r="K363" t="str">
        <f t="shared" si="12"/>
        <v>Catkin Shelley</v>
      </c>
      <c r="L363">
        <f t="shared" si="13"/>
        <v>74.400000000000006</v>
      </c>
    </row>
    <row r="364" spans="1:12" x14ac:dyDescent="0.2">
      <c r="A364" t="s">
        <v>177</v>
      </c>
      <c r="B364" t="s">
        <v>178</v>
      </c>
      <c r="C364" t="s">
        <v>165</v>
      </c>
      <c r="D364" t="s">
        <v>166</v>
      </c>
      <c r="E364" t="s">
        <v>19</v>
      </c>
      <c r="F364">
        <v>173.56</v>
      </c>
      <c r="G364">
        <v>77.099999999999994</v>
      </c>
      <c r="H364" t="s">
        <v>179</v>
      </c>
      <c r="I364" t="s">
        <v>170</v>
      </c>
      <c r="J364" s="13">
        <v>43568</v>
      </c>
      <c r="K364" t="str">
        <f t="shared" si="12"/>
        <v>Catkin Shelley</v>
      </c>
      <c r="L364">
        <f t="shared" si="13"/>
        <v>173.56</v>
      </c>
    </row>
    <row r="365" spans="1:12" x14ac:dyDescent="0.2">
      <c r="A365" t="s">
        <v>177</v>
      </c>
      <c r="B365" t="s">
        <v>178</v>
      </c>
      <c r="C365" t="s">
        <v>165</v>
      </c>
      <c r="D365" t="s">
        <v>166</v>
      </c>
      <c r="E365" t="s">
        <v>19</v>
      </c>
      <c r="F365">
        <v>170.6</v>
      </c>
      <c r="G365">
        <v>79.5</v>
      </c>
      <c r="H365" t="s">
        <v>174</v>
      </c>
      <c r="I365" t="s">
        <v>170</v>
      </c>
      <c r="J365" s="13">
        <v>43603</v>
      </c>
      <c r="K365" t="str">
        <f t="shared" si="12"/>
        <v>Catkin Shelley</v>
      </c>
      <c r="L365">
        <f t="shared" si="13"/>
        <v>170.6</v>
      </c>
    </row>
    <row r="366" spans="1:12" x14ac:dyDescent="0.2">
      <c r="A366" t="s">
        <v>177</v>
      </c>
      <c r="B366" t="s">
        <v>178</v>
      </c>
      <c r="C366" t="s">
        <v>165</v>
      </c>
      <c r="D366" t="s">
        <v>166</v>
      </c>
      <c r="E366" t="s">
        <v>19</v>
      </c>
      <c r="F366">
        <v>174.3</v>
      </c>
      <c r="G366">
        <v>77.8</v>
      </c>
      <c r="H366" t="s">
        <v>174</v>
      </c>
      <c r="I366" t="s">
        <v>205</v>
      </c>
      <c r="J366" s="13">
        <v>43626</v>
      </c>
      <c r="K366" t="str">
        <f t="shared" si="12"/>
        <v>Catkin Shelley</v>
      </c>
      <c r="L366">
        <f t="shared" si="13"/>
        <v>174.3</v>
      </c>
    </row>
    <row r="367" spans="1:12" x14ac:dyDescent="0.2">
      <c r="A367" t="s">
        <v>177</v>
      </c>
      <c r="B367" t="s">
        <v>178</v>
      </c>
      <c r="C367" t="s">
        <v>165</v>
      </c>
      <c r="D367" t="s">
        <v>166</v>
      </c>
      <c r="E367" t="s">
        <v>19</v>
      </c>
      <c r="F367">
        <v>171.8</v>
      </c>
      <c r="G367">
        <v>78.900000000000006</v>
      </c>
      <c r="H367" t="s">
        <v>174</v>
      </c>
      <c r="I367" t="s">
        <v>205</v>
      </c>
      <c r="J367" s="13">
        <v>43656</v>
      </c>
      <c r="K367" t="str">
        <f t="shared" si="12"/>
        <v>Catkin Shelley</v>
      </c>
      <c r="L367">
        <f t="shared" si="13"/>
        <v>171.8</v>
      </c>
    </row>
    <row r="368" spans="1:12" x14ac:dyDescent="0.2">
      <c r="A368" t="s">
        <v>177</v>
      </c>
      <c r="B368" t="s">
        <v>178</v>
      </c>
      <c r="C368" t="s">
        <v>165</v>
      </c>
      <c r="D368" t="s">
        <v>166</v>
      </c>
      <c r="E368" t="s">
        <v>19</v>
      </c>
      <c r="F368">
        <v>172.1</v>
      </c>
      <c r="G368">
        <v>78.8</v>
      </c>
      <c r="H368" t="s">
        <v>174</v>
      </c>
      <c r="I368" t="s">
        <v>170</v>
      </c>
      <c r="J368" s="13">
        <v>43694</v>
      </c>
      <c r="K368" t="str">
        <f t="shared" si="12"/>
        <v>Catkin Shelley</v>
      </c>
      <c r="L368">
        <f t="shared" si="13"/>
        <v>172.1</v>
      </c>
    </row>
    <row r="369" spans="1:12" x14ac:dyDescent="0.2">
      <c r="A369" t="s">
        <v>177</v>
      </c>
      <c r="B369" t="s">
        <v>178</v>
      </c>
      <c r="C369" t="s">
        <v>165</v>
      </c>
      <c r="D369" t="s">
        <v>166</v>
      </c>
      <c r="E369" t="s">
        <v>20</v>
      </c>
      <c r="F369">
        <v>355</v>
      </c>
      <c r="G369">
        <v>83.2</v>
      </c>
      <c r="H369" t="s">
        <v>174</v>
      </c>
      <c r="I369" t="s">
        <v>205</v>
      </c>
      <c r="J369" s="13">
        <v>43598</v>
      </c>
      <c r="K369" t="str">
        <f t="shared" si="12"/>
        <v>Catkin Shelley</v>
      </c>
      <c r="L369">
        <f t="shared" si="13"/>
        <v>355</v>
      </c>
    </row>
    <row r="370" spans="1:12" x14ac:dyDescent="0.2">
      <c r="A370" t="s">
        <v>177</v>
      </c>
      <c r="B370" t="s">
        <v>178</v>
      </c>
      <c r="C370" t="s">
        <v>165</v>
      </c>
      <c r="D370" t="s">
        <v>166</v>
      </c>
      <c r="E370" t="s">
        <v>20</v>
      </c>
      <c r="F370">
        <v>344.3</v>
      </c>
      <c r="G370">
        <v>85.8</v>
      </c>
      <c r="H370" t="s">
        <v>174</v>
      </c>
      <c r="I370" t="s">
        <v>170</v>
      </c>
      <c r="J370" s="13">
        <v>43603</v>
      </c>
      <c r="K370" t="str">
        <f t="shared" si="12"/>
        <v>Catkin Shelley</v>
      </c>
      <c r="L370">
        <f t="shared" si="13"/>
        <v>344.3</v>
      </c>
    </row>
    <row r="371" spans="1:12" x14ac:dyDescent="0.2">
      <c r="A371" t="s">
        <v>177</v>
      </c>
      <c r="B371" t="s">
        <v>178</v>
      </c>
      <c r="C371" t="s">
        <v>165</v>
      </c>
      <c r="D371" t="s">
        <v>166</v>
      </c>
      <c r="E371" t="s">
        <v>20</v>
      </c>
      <c r="F371">
        <v>343.2</v>
      </c>
      <c r="G371">
        <v>86.1</v>
      </c>
      <c r="H371" t="s">
        <v>174</v>
      </c>
      <c r="I371" t="s">
        <v>202</v>
      </c>
      <c r="J371" s="13">
        <v>43621</v>
      </c>
      <c r="K371" t="str">
        <f t="shared" si="12"/>
        <v>Catkin Shelley</v>
      </c>
      <c r="L371">
        <f t="shared" si="13"/>
        <v>343.2</v>
      </c>
    </row>
    <row r="372" spans="1:12" x14ac:dyDescent="0.2">
      <c r="A372" t="s">
        <v>177</v>
      </c>
      <c r="B372" t="s">
        <v>178</v>
      </c>
      <c r="C372" t="s">
        <v>165</v>
      </c>
      <c r="D372" t="s">
        <v>166</v>
      </c>
      <c r="E372" t="s">
        <v>20</v>
      </c>
      <c r="F372">
        <v>339.87</v>
      </c>
      <c r="G372">
        <v>86.9</v>
      </c>
      <c r="H372" t="s">
        <v>174</v>
      </c>
      <c r="I372" t="s">
        <v>302</v>
      </c>
      <c r="J372" s="13">
        <v>43660</v>
      </c>
      <c r="K372" t="str">
        <f t="shared" si="12"/>
        <v>Catkin Shelley</v>
      </c>
      <c r="L372">
        <f t="shared" si="13"/>
        <v>339.87</v>
      </c>
    </row>
    <row r="373" spans="1:12" x14ac:dyDescent="0.2">
      <c r="A373" t="s">
        <v>177</v>
      </c>
      <c r="B373" t="s">
        <v>178</v>
      </c>
      <c r="C373" t="s">
        <v>165</v>
      </c>
      <c r="D373" t="s">
        <v>166</v>
      </c>
      <c r="E373" t="s">
        <v>21</v>
      </c>
      <c r="F373">
        <v>764.8</v>
      </c>
      <c r="G373">
        <v>82.1</v>
      </c>
      <c r="H373" t="s">
        <v>174</v>
      </c>
      <c r="I373" t="s">
        <v>205</v>
      </c>
      <c r="J373" s="13">
        <v>43626</v>
      </c>
      <c r="K373" t="str">
        <f t="shared" si="12"/>
        <v>Catkin Shelley</v>
      </c>
      <c r="L373">
        <f t="shared" si="13"/>
        <v>764.8</v>
      </c>
    </row>
    <row r="374" spans="1:12" x14ac:dyDescent="0.2">
      <c r="A374" t="s">
        <v>177</v>
      </c>
      <c r="B374" t="s">
        <v>178</v>
      </c>
      <c r="C374" t="s">
        <v>165</v>
      </c>
      <c r="D374" t="s">
        <v>166</v>
      </c>
      <c r="E374" t="s">
        <v>21</v>
      </c>
      <c r="F374">
        <v>744.5</v>
      </c>
      <c r="G374">
        <v>84.4</v>
      </c>
      <c r="H374" t="s">
        <v>174</v>
      </c>
      <c r="I374" t="s">
        <v>205</v>
      </c>
      <c r="J374" s="13">
        <v>43656</v>
      </c>
      <c r="K374" t="str">
        <f t="shared" si="12"/>
        <v>Catkin Shelley</v>
      </c>
      <c r="L374">
        <f t="shared" si="13"/>
        <v>744.5</v>
      </c>
    </row>
    <row r="375" spans="1:12" x14ac:dyDescent="0.2">
      <c r="A375" t="s">
        <v>177</v>
      </c>
      <c r="B375" t="s">
        <v>178</v>
      </c>
      <c r="C375" t="s">
        <v>165</v>
      </c>
      <c r="D375" t="s">
        <v>166</v>
      </c>
      <c r="E375" t="s">
        <v>21</v>
      </c>
      <c r="F375">
        <v>733.1</v>
      </c>
      <c r="G375">
        <v>85.7</v>
      </c>
      <c r="H375" t="s">
        <v>174</v>
      </c>
      <c r="I375" t="s">
        <v>268</v>
      </c>
      <c r="J375" s="13">
        <v>43662</v>
      </c>
      <c r="K375" t="str">
        <f t="shared" si="12"/>
        <v>Catkin Shelley</v>
      </c>
      <c r="L375">
        <f t="shared" si="13"/>
        <v>733.1</v>
      </c>
    </row>
    <row r="376" spans="1:12" x14ac:dyDescent="0.2">
      <c r="A376" t="s">
        <v>233</v>
      </c>
      <c r="B376" t="s">
        <v>234</v>
      </c>
      <c r="C376" t="s">
        <v>165</v>
      </c>
      <c r="D376" t="s">
        <v>166</v>
      </c>
      <c r="E376" t="s">
        <v>16</v>
      </c>
      <c r="F376">
        <v>14.28</v>
      </c>
      <c r="G376">
        <v>77.900000000000006</v>
      </c>
      <c r="H376" t="s">
        <v>187</v>
      </c>
      <c r="I376" t="s">
        <v>167</v>
      </c>
      <c r="J376" s="13">
        <v>43610</v>
      </c>
      <c r="K376" t="str">
        <f t="shared" si="12"/>
        <v>Katie Sherlock/clarke</v>
      </c>
      <c r="L376">
        <f t="shared" si="13"/>
        <v>14.28</v>
      </c>
    </row>
    <row r="377" spans="1:12" x14ac:dyDescent="0.2">
      <c r="A377" t="s">
        <v>233</v>
      </c>
      <c r="B377" t="s">
        <v>234</v>
      </c>
      <c r="C377" t="s">
        <v>165</v>
      </c>
      <c r="D377" t="s">
        <v>166</v>
      </c>
      <c r="E377" t="s">
        <v>17</v>
      </c>
      <c r="F377">
        <v>28.49</v>
      </c>
      <c r="G377">
        <v>80.900000000000006</v>
      </c>
      <c r="H377" t="s">
        <v>187</v>
      </c>
      <c r="I377" t="s">
        <v>167</v>
      </c>
      <c r="J377" s="13">
        <v>43610</v>
      </c>
      <c r="K377" t="str">
        <f t="shared" si="12"/>
        <v>Katie Sherlock/clarke</v>
      </c>
      <c r="L377">
        <f t="shared" si="13"/>
        <v>28.49</v>
      </c>
    </row>
    <row r="378" spans="1:12" x14ac:dyDescent="0.2">
      <c r="A378" t="s">
        <v>233</v>
      </c>
      <c r="B378" t="s">
        <v>234</v>
      </c>
      <c r="C378" t="s">
        <v>165</v>
      </c>
      <c r="D378" t="s">
        <v>166</v>
      </c>
      <c r="E378" t="s">
        <v>235</v>
      </c>
      <c r="F378">
        <v>46.77</v>
      </c>
      <c r="G378">
        <v>77.099999999999994</v>
      </c>
      <c r="H378" t="s">
        <v>187</v>
      </c>
      <c r="I378" t="s">
        <v>236</v>
      </c>
      <c r="J378" s="13">
        <v>43565</v>
      </c>
      <c r="K378" t="str">
        <f t="shared" si="12"/>
        <v>Katie Sherlock/clarke</v>
      </c>
      <c r="L378">
        <f t="shared" si="13"/>
        <v>46.77</v>
      </c>
    </row>
    <row r="379" spans="1:12" x14ac:dyDescent="0.2">
      <c r="A379" t="s">
        <v>233</v>
      </c>
      <c r="B379" t="s">
        <v>234</v>
      </c>
      <c r="C379" t="s">
        <v>165</v>
      </c>
      <c r="D379" t="s">
        <v>166</v>
      </c>
      <c r="E379" t="s">
        <v>235</v>
      </c>
      <c r="F379">
        <v>44.65</v>
      </c>
      <c r="G379">
        <v>80.8</v>
      </c>
      <c r="H379" t="s">
        <v>187</v>
      </c>
      <c r="I379" t="s">
        <v>167</v>
      </c>
      <c r="J379" s="13">
        <v>43639</v>
      </c>
      <c r="K379" t="str">
        <f t="shared" si="12"/>
        <v>Katie Sherlock/clarke</v>
      </c>
      <c r="L379">
        <f t="shared" si="13"/>
        <v>44.65</v>
      </c>
    </row>
    <row r="380" spans="1:12" x14ac:dyDescent="0.2">
      <c r="A380" t="s">
        <v>233</v>
      </c>
      <c r="B380" t="s">
        <v>234</v>
      </c>
      <c r="C380" t="s">
        <v>165</v>
      </c>
      <c r="D380" t="s">
        <v>166</v>
      </c>
      <c r="E380" t="s">
        <v>19</v>
      </c>
      <c r="F380">
        <v>169.98</v>
      </c>
      <c r="G380">
        <v>72.099999999999994</v>
      </c>
      <c r="H380" t="s">
        <v>187</v>
      </c>
      <c r="I380" t="s">
        <v>167</v>
      </c>
      <c r="J380" s="13">
        <v>43610</v>
      </c>
      <c r="K380" t="str">
        <f t="shared" si="12"/>
        <v>Katie Sherlock/clarke</v>
      </c>
      <c r="L380">
        <f t="shared" si="13"/>
        <v>169.98</v>
      </c>
    </row>
    <row r="381" spans="1:12" x14ac:dyDescent="0.2">
      <c r="A381" t="s">
        <v>233</v>
      </c>
      <c r="B381" t="s">
        <v>234</v>
      </c>
      <c r="C381" t="s">
        <v>165</v>
      </c>
      <c r="D381" t="s">
        <v>166</v>
      </c>
      <c r="E381" t="s">
        <v>20</v>
      </c>
      <c r="F381">
        <v>347.2</v>
      </c>
      <c r="G381">
        <v>71.099999999999994</v>
      </c>
      <c r="H381" t="s">
        <v>187</v>
      </c>
      <c r="I381" t="s">
        <v>167</v>
      </c>
      <c r="J381" s="13">
        <v>43639</v>
      </c>
      <c r="K381" t="str">
        <f t="shared" si="12"/>
        <v>Katie Sherlock/clarke</v>
      </c>
      <c r="L381">
        <f t="shared" si="13"/>
        <v>347.2</v>
      </c>
    </row>
    <row r="382" spans="1:12" x14ac:dyDescent="0.2">
      <c r="A382" t="s">
        <v>233</v>
      </c>
      <c r="B382" t="s">
        <v>234</v>
      </c>
      <c r="C382" t="s">
        <v>165</v>
      </c>
      <c r="D382" t="s">
        <v>175</v>
      </c>
      <c r="E382" t="s">
        <v>123</v>
      </c>
      <c r="F382">
        <v>3.58</v>
      </c>
      <c r="G382">
        <v>58</v>
      </c>
      <c r="H382" t="s">
        <v>187</v>
      </c>
      <c r="I382" t="s">
        <v>167</v>
      </c>
      <c r="J382" s="13">
        <v>43639</v>
      </c>
      <c r="K382" t="str">
        <f t="shared" si="12"/>
        <v>Katie Sherlock/clarke</v>
      </c>
      <c r="L382">
        <f t="shared" si="13"/>
        <v>3.58</v>
      </c>
    </row>
    <row r="383" spans="1:12" x14ac:dyDescent="0.2">
      <c r="A383" t="s">
        <v>296</v>
      </c>
      <c r="B383" t="s">
        <v>297</v>
      </c>
      <c r="C383" t="s">
        <v>165</v>
      </c>
      <c r="D383" t="s">
        <v>166</v>
      </c>
      <c r="E383" t="s">
        <v>21</v>
      </c>
      <c r="F383">
        <v>812.8</v>
      </c>
      <c r="G383">
        <v>61.8</v>
      </c>
      <c r="H383" t="s">
        <v>169</v>
      </c>
      <c r="I383" t="s">
        <v>268</v>
      </c>
      <c r="J383" s="13">
        <v>43662</v>
      </c>
      <c r="K383" t="str">
        <f t="shared" si="12"/>
        <v>Sophie Taylor</v>
      </c>
      <c r="L383">
        <f t="shared" si="13"/>
        <v>812.8</v>
      </c>
    </row>
    <row r="384" spans="1:12" x14ac:dyDescent="0.2">
      <c r="A384" t="s">
        <v>214</v>
      </c>
      <c r="B384" t="s">
        <v>224</v>
      </c>
      <c r="C384" t="s">
        <v>165</v>
      </c>
      <c r="D384" t="s">
        <v>166</v>
      </c>
      <c r="E384" t="s">
        <v>16</v>
      </c>
      <c r="F384">
        <v>14.05</v>
      </c>
      <c r="G384">
        <v>81.900000000000006</v>
      </c>
      <c r="H384" t="s">
        <v>188</v>
      </c>
      <c r="I384" t="s">
        <v>167</v>
      </c>
      <c r="J384" s="13">
        <v>43610</v>
      </c>
      <c r="K384" t="str">
        <f t="shared" si="12"/>
        <v>Maria Tchatchouang Zim</v>
      </c>
      <c r="L384">
        <f t="shared" si="13"/>
        <v>14.05</v>
      </c>
    </row>
    <row r="385" spans="1:12" x14ac:dyDescent="0.2">
      <c r="A385" t="s">
        <v>214</v>
      </c>
      <c r="B385" t="s">
        <v>224</v>
      </c>
      <c r="C385" t="s">
        <v>165</v>
      </c>
      <c r="D385" t="s">
        <v>166</v>
      </c>
      <c r="E385" t="s">
        <v>16</v>
      </c>
      <c r="F385">
        <v>13.71</v>
      </c>
      <c r="G385">
        <v>83.9</v>
      </c>
      <c r="H385" t="s">
        <v>188</v>
      </c>
      <c r="I385" t="s">
        <v>167</v>
      </c>
      <c r="J385" s="13">
        <v>43639</v>
      </c>
      <c r="K385" t="str">
        <f t="shared" si="12"/>
        <v>Maria Tchatchouang Zim</v>
      </c>
      <c r="L385">
        <f t="shared" si="13"/>
        <v>13.71</v>
      </c>
    </row>
    <row r="386" spans="1:12" x14ac:dyDescent="0.2">
      <c r="A386" t="s">
        <v>183</v>
      </c>
      <c r="B386" t="s">
        <v>184</v>
      </c>
      <c r="C386" t="s">
        <v>165</v>
      </c>
      <c r="D386" t="s">
        <v>166</v>
      </c>
      <c r="E386" t="s">
        <v>185</v>
      </c>
      <c r="F386">
        <v>13.01</v>
      </c>
      <c r="G386">
        <v>0</v>
      </c>
      <c r="H386" t="s">
        <v>186</v>
      </c>
      <c r="I386" t="s">
        <v>167</v>
      </c>
      <c r="J386" s="13">
        <v>43610</v>
      </c>
      <c r="K386" t="str">
        <f t="shared" si="12"/>
        <v>Iliana Tesfamariam</v>
      </c>
      <c r="L386">
        <f t="shared" si="13"/>
        <v>13.01</v>
      </c>
    </row>
    <row r="387" spans="1:12" x14ac:dyDescent="0.2">
      <c r="A387" t="s">
        <v>183</v>
      </c>
      <c r="B387" t="s">
        <v>184</v>
      </c>
      <c r="C387" t="s">
        <v>165</v>
      </c>
      <c r="D387" t="s">
        <v>166</v>
      </c>
      <c r="E387" t="s">
        <v>232</v>
      </c>
      <c r="F387">
        <v>158.06</v>
      </c>
      <c r="G387">
        <v>64.5</v>
      </c>
      <c r="H387" t="s">
        <v>186</v>
      </c>
      <c r="I387" t="s">
        <v>167</v>
      </c>
      <c r="J387" s="13">
        <v>43610</v>
      </c>
      <c r="K387" t="str">
        <f t="shared" ref="K387:K450" si="14">CONCATENATE(A387," ",+B387)</f>
        <v>Iliana Tesfamariam</v>
      </c>
      <c r="L387">
        <f t="shared" ref="L387:L450" si="15">F387</f>
        <v>158.06</v>
      </c>
    </row>
    <row r="388" spans="1:12" x14ac:dyDescent="0.2">
      <c r="A388" t="s">
        <v>183</v>
      </c>
      <c r="B388" t="s">
        <v>184</v>
      </c>
      <c r="C388" t="s">
        <v>165</v>
      </c>
      <c r="D388" t="s">
        <v>166</v>
      </c>
      <c r="E388" t="s">
        <v>19</v>
      </c>
      <c r="F388">
        <v>236.7</v>
      </c>
      <c r="G388">
        <v>59.8</v>
      </c>
      <c r="H388" t="s">
        <v>186</v>
      </c>
      <c r="I388" t="s">
        <v>167</v>
      </c>
      <c r="J388" s="13">
        <v>43582</v>
      </c>
      <c r="K388" t="str">
        <f t="shared" si="14"/>
        <v>Iliana Tesfamariam</v>
      </c>
      <c r="L388">
        <f t="shared" si="15"/>
        <v>236.7</v>
      </c>
    </row>
    <row r="389" spans="1:12" x14ac:dyDescent="0.2">
      <c r="A389" t="s">
        <v>183</v>
      </c>
      <c r="B389" t="s">
        <v>184</v>
      </c>
      <c r="C389" t="s">
        <v>165</v>
      </c>
      <c r="D389" t="s">
        <v>175</v>
      </c>
      <c r="E389" t="s">
        <v>123</v>
      </c>
      <c r="F389">
        <v>1.88</v>
      </c>
      <c r="G389">
        <v>41</v>
      </c>
      <c r="H389" t="s">
        <v>186</v>
      </c>
      <c r="I389" t="s">
        <v>167</v>
      </c>
      <c r="J389" s="13">
        <v>43582</v>
      </c>
      <c r="K389" t="str">
        <f t="shared" si="14"/>
        <v>Iliana Tesfamariam</v>
      </c>
      <c r="L389">
        <f t="shared" si="15"/>
        <v>1.88</v>
      </c>
    </row>
    <row r="390" spans="1:12" x14ac:dyDescent="0.2">
      <c r="A390" t="s">
        <v>183</v>
      </c>
      <c r="B390" t="s">
        <v>184</v>
      </c>
      <c r="C390" t="s">
        <v>165</v>
      </c>
      <c r="D390" t="s">
        <v>175</v>
      </c>
      <c r="E390" t="s">
        <v>123</v>
      </c>
      <c r="F390">
        <v>2.1</v>
      </c>
      <c r="G390">
        <v>45.9</v>
      </c>
      <c r="H390" t="s">
        <v>186</v>
      </c>
      <c r="I390" t="s">
        <v>167</v>
      </c>
      <c r="J390" s="13">
        <v>43610</v>
      </c>
      <c r="K390" t="str">
        <f t="shared" si="14"/>
        <v>Iliana Tesfamariam</v>
      </c>
      <c r="L390">
        <f t="shared" si="15"/>
        <v>2.1</v>
      </c>
    </row>
    <row r="391" spans="1:12" x14ac:dyDescent="0.2">
      <c r="A391" t="s">
        <v>287</v>
      </c>
      <c r="B391" t="s">
        <v>288</v>
      </c>
      <c r="C391" t="s">
        <v>165</v>
      </c>
      <c r="D391" t="s">
        <v>166</v>
      </c>
      <c r="E391" t="s">
        <v>21</v>
      </c>
      <c r="F391">
        <v>858.1</v>
      </c>
      <c r="G391">
        <v>65.2</v>
      </c>
      <c r="H391" t="s">
        <v>194</v>
      </c>
      <c r="I391" t="s">
        <v>268</v>
      </c>
      <c r="J391" s="13">
        <v>43662</v>
      </c>
      <c r="K391" t="str">
        <f t="shared" si="14"/>
        <v>Laetitia Tetart</v>
      </c>
      <c r="L391">
        <f t="shared" si="15"/>
        <v>858.1</v>
      </c>
    </row>
    <row r="392" spans="1:12" x14ac:dyDescent="0.2">
      <c r="A392" t="s">
        <v>217</v>
      </c>
      <c r="B392" t="s">
        <v>218</v>
      </c>
      <c r="C392" t="s">
        <v>165</v>
      </c>
      <c r="D392" t="s">
        <v>166</v>
      </c>
      <c r="E392" t="s">
        <v>124</v>
      </c>
      <c r="F392">
        <v>130.6</v>
      </c>
      <c r="G392">
        <v>45.8</v>
      </c>
      <c r="H392" t="s">
        <v>191</v>
      </c>
      <c r="I392" t="s">
        <v>170</v>
      </c>
      <c r="J392" s="13">
        <v>43603</v>
      </c>
      <c r="K392" t="str">
        <f t="shared" si="14"/>
        <v>Stephanie Vaatz</v>
      </c>
      <c r="L392">
        <f t="shared" si="15"/>
        <v>130.6</v>
      </c>
    </row>
    <row r="393" spans="1:12" x14ac:dyDescent="0.2">
      <c r="A393" t="s">
        <v>217</v>
      </c>
      <c r="B393" t="s">
        <v>218</v>
      </c>
      <c r="C393" t="s">
        <v>165</v>
      </c>
      <c r="D393" t="s">
        <v>166</v>
      </c>
      <c r="E393" t="s">
        <v>16</v>
      </c>
      <c r="F393">
        <v>21.49</v>
      </c>
      <c r="G393">
        <v>53.5</v>
      </c>
      <c r="H393" t="s">
        <v>191</v>
      </c>
      <c r="I393" t="s">
        <v>170</v>
      </c>
      <c r="J393" s="13">
        <v>43568</v>
      </c>
      <c r="K393" t="str">
        <f t="shared" si="14"/>
        <v>Stephanie Vaatz</v>
      </c>
      <c r="L393">
        <f t="shared" si="15"/>
        <v>21.49</v>
      </c>
    </row>
    <row r="394" spans="1:12" x14ac:dyDescent="0.2">
      <c r="A394" t="s">
        <v>217</v>
      </c>
      <c r="B394" t="s">
        <v>218</v>
      </c>
      <c r="C394" t="s">
        <v>165</v>
      </c>
      <c r="D394" t="s">
        <v>166</v>
      </c>
      <c r="E394" t="s">
        <v>16</v>
      </c>
      <c r="F394">
        <v>22.2</v>
      </c>
      <c r="G394">
        <v>51.8</v>
      </c>
      <c r="H394" t="s">
        <v>191</v>
      </c>
      <c r="I394" t="s">
        <v>170</v>
      </c>
      <c r="J394" s="13">
        <v>43603</v>
      </c>
      <c r="K394" t="str">
        <f t="shared" si="14"/>
        <v>Stephanie Vaatz</v>
      </c>
      <c r="L394">
        <f t="shared" si="15"/>
        <v>22.2</v>
      </c>
    </row>
    <row r="395" spans="1:12" x14ac:dyDescent="0.2">
      <c r="A395" t="s">
        <v>217</v>
      </c>
      <c r="B395" t="s">
        <v>218</v>
      </c>
      <c r="C395" t="s">
        <v>165</v>
      </c>
      <c r="D395" t="s">
        <v>175</v>
      </c>
      <c r="E395" t="s">
        <v>123</v>
      </c>
      <c r="F395">
        <v>1.6</v>
      </c>
      <c r="G395">
        <v>24.7</v>
      </c>
      <c r="H395" t="s">
        <v>191</v>
      </c>
      <c r="I395" t="s">
        <v>170</v>
      </c>
      <c r="J395" s="13">
        <v>43603</v>
      </c>
      <c r="K395" t="str">
        <f t="shared" si="14"/>
        <v>Stephanie Vaatz</v>
      </c>
      <c r="L395">
        <f t="shared" si="15"/>
        <v>1.6</v>
      </c>
    </row>
    <row r="396" spans="1:12" x14ac:dyDescent="0.2">
      <c r="A396" t="s">
        <v>172</v>
      </c>
      <c r="B396" t="s">
        <v>168</v>
      </c>
      <c r="C396" t="s">
        <v>165</v>
      </c>
      <c r="D396" t="s">
        <v>166</v>
      </c>
      <c r="E396" t="s">
        <v>17</v>
      </c>
      <c r="F396">
        <v>35.090000000000003</v>
      </c>
      <c r="G396">
        <v>60.8</v>
      </c>
      <c r="H396" t="s">
        <v>169</v>
      </c>
      <c r="I396" t="s">
        <v>202</v>
      </c>
      <c r="J396" s="13">
        <v>43593</v>
      </c>
      <c r="K396" t="str">
        <f t="shared" si="14"/>
        <v>Camilla West</v>
      </c>
      <c r="L396">
        <f t="shared" si="15"/>
        <v>35.090000000000003</v>
      </c>
    </row>
    <row r="397" spans="1:12" x14ac:dyDescent="0.2">
      <c r="A397" t="s">
        <v>172</v>
      </c>
      <c r="B397" t="s">
        <v>168</v>
      </c>
      <c r="C397" t="s">
        <v>165</v>
      </c>
      <c r="D397" t="s">
        <v>166</v>
      </c>
      <c r="E397" t="s">
        <v>17</v>
      </c>
      <c r="F397">
        <v>35.1</v>
      </c>
      <c r="G397">
        <v>60.8</v>
      </c>
      <c r="H397" t="s">
        <v>169</v>
      </c>
      <c r="I397" t="s">
        <v>202</v>
      </c>
      <c r="J397" s="13">
        <v>43621</v>
      </c>
      <c r="K397" t="str">
        <f t="shared" si="14"/>
        <v>Camilla West</v>
      </c>
      <c r="L397">
        <f t="shared" si="15"/>
        <v>35.1</v>
      </c>
    </row>
    <row r="398" spans="1:12" x14ac:dyDescent="0.2">
      <c r="A398" t="s">
        <v>172</v>
      </c>
      <c r="B398" t="s">
        <v>168</v>
      </c>
      <c r="C398" t="s">
        <v>165</v>
      </c>
      <c r="D398" t="s">
        <v>166</v>
      </c>
      <c r="E398" t="s">
        <v>18</v>
      </c>
      <c r="F398">
        <v>78.3</v>
      </c>
      <c r="G398">
        <v>60.8</v>
      </c>
      <c r="H398" t="s">
        <v>169</v>
      </c>
      <c r="I398" t="s">
        <v>202</v>
      </c>
      <c r="J398" s="13">
        <v>43649</v>
      </c>
      <c r="K398" t="str">
        <f t="shared" si="14"/>
        <v>Camilla West</v>
      </c>
      <c r="L398">
        <f t="shared" si="15"/>
        <v>78.3</v>
      </c>
    </row>
    <row r="399" spans="1:12" x14ac:dyDescent="0.2">
      <c r="A399" t="s">
        <v>172</v>
      </c>
      <c r="B399" t="s">
        <v>168</v>
      </c>
      <c r="C399" t="s">
        <v>165</v>
      </c>
      <c r="D399" t="s">
        <v>166</v>
      </c>
      <c r="E399" t="s">
        <v>19</v>
      </c>
      <c r="F399">
        <v>161.69999999999999</v>
      </c>
      <c r="G399">
        <v>70.099999999999994</v>
      </c>
      <c r="H399" t="s">
        <v>169</v>
      </c>
      <c r="I399" t="s">
        <v>202</v>
      </c>
      <c r="J399" s="13">
        <v>43593</v>
      </c>
      <c r="K399" t="str">
        <f t="shared" si="14"/>
        <v>Camilla West</v>
      </c>
      <c r="L399">
        <f t="shared" si="15"/>
        <v>161.69999999999999</v>
      </c>
    </row>
    <row r="400" spans="1:12" x14ac:dyDescent="0.2">
      <c r="A400" t="s">
        <v>172</v>
      </c>
      <c r="B400" t="s">
        <v>168</v>
      </c>
      <c r="C400" t="s">
        <v>165</v>
      </c>
      <c r="D400" t="s">
        <v>166</v>
      </c>
      <c r="E400" t="s">
        <v>19</v>
      </c>
      <c r="F400">
        <v>155.80000000000001</v>
      </c>
      <c r="G400">
        <v>72.7</v>
      </c>
      <c r="H400" t="s">
        <v>169</v>
      </c>
      <c r="I400" t="s">
        <v>202</v>
      </c>
      <c r="J400" s="13">
        <v>43621</v>
      </c>
      <c r="K400" t="str">
        <f t="shared" si="14"/>
        <v>Camilla West</v>
      </c>
      <c r="L400">
        <f t="shared" si="15"/>
        <v>155.80000000000001</v>
      </c>
    </row>
    <row r="401" spans="1:12" x14ac:dyDescent="0.2">
      <c r="A401" t="s">
        <v>172</v>
      </c>
      <c r="B401" t="s">
        <v>168</v>
      </c>
      <c r="C401" t="s">
        <v>165</v>
      </c>
      <c r="D401" t="s">
        <v>166</v>
      </c>
      <c r="E401" t="s">
        <v>19</v>
      </c>
      <c r="F401">
        <v>161.81</v>
      </c>
      <c r="G401">
        <v>70</v>
      </c>
      <c r="H401" t="s">
        <v>169</v>
      </c>
      <c r="I401" t="s">
        <v>300</v>
      </c>
      <c r="J401" s="13">
        <v>43698</v>
      </c>
      <c r="K401" t="str">
        <f t="shared" si="14"/>
        <v>Camilla West</v>
      </c>
      <c r="L401">
        <f t="shared" si="15"/>
        <v>161.81</v>
      </c>
    </row>
    <row r="402" spans="1:12" x14ac:dyDescent="0.2">
      <c r="A402" t="s">
        <v>172</v>
      </c>
      <c r="B402" t="s">
        <v>168</v>
      </c>
      <c r="C402" t="s">
        <v>165</v>
      </c>
      <c r="D402" t="s">
        <v>166</v>
      </c>
      <c r="E402" t="s">
        <v>20</v>
      </c>
      <c r="F402">
        <v>339.91</v>
      </c>
      <c r="G402">
        <v>68.599999999999994</v>
      </c>
      <c r="H402" t="s">
        <v>169</v>
      </c>
      <c r="I402" t="s">
        <v>170</v>
      </c>
      <c r="J402" s="13">
        <v>43568</v>
      </c>
      <c r="K402" t="str">
        <f t="shared" si="14"/>
        <v>Camilla West</v>
      </c>
      <c r="L402">
        <f t="shared" si="15"/>
        <v>339.91</v>
      </c>
    </row>
    <row r="403" spans="1:12" x14ac:dyDescent="0.2">
      <c r="A403" t="s">
        <v>172</v>
      </c>
      <c r="B403" t="s">
        <v>168</v>
      </c>
      <c r="C403" t="s">
        <v>165</v>
      </c>
      <c r="D403" t="s">
        <v>166</v>
      </c>
      <c r="E403" t="s">
        <v>271</v>
      </c>
      <c r="F403">
        <v>339.5</v>
      </c>
      <c r="G403">
        <v>74.3</v>
      </c>
      <c r="H403" t="s">
        <v>169</v>
      </c>
      <c r="I403" t="s">
        <v>272</v>
      </c>
      <c r="J403" s="13">
        <v>43655</v>
      </c>
      <c r="K403" t="str">
        <f t="shared" si="14"/>
        <v>Camilla West</v>
      </c>
      <c r="L403">
        <f t="shared" si="15"/>
        <v>339.5</v>
      </c>
    </row>
    <row r="404" spans="1:12" x14ac:dyDescent="0.2">
      <c r="A404" t="s">
        <v>172</v>
      </c>
      <c r="B404" t="s">
        <v>168</v>
      </c>
      <c r="C404" t="s">
        <v>165</v>
      </c>
      <c r="D404" t="s">
        <v>166</v>
      </c>
      <c r="E404" t="s">
        <v>21</v>
      </c>
      <c r="F404">
        <v>689.19</v>
      </c>
      <c r="G404">
        <v>72.900000000000006</v>
      </c>
      <c r="H404" t="s">
        <v>169</v>
      </c>
      <c r="I404" t="s">
        <v>170</v>
      </c>
      <c r="J404" s="13">
        <v>43568</v>
      </c>
      <c r="K404" t="str">
        <f t="shared" si="14"/>
        <v>Camilla West</v>
      </c>
      <c r="L404">
        <f t="shared" si="15"/>
        <v>689.19</v>
      </c>
    </row>
    <row r="405" spans="1:12" x14ac:dyDescent="0.2">
      <c r="A405" t="s">
        <v>172</v>
      </c>
      <c r="B405" t="s">
        <v>168</v>
      </c>
      <c r="C405" t="s">
        <v>165</v>
      </c>
      <c r="D405" t="s">
        <v>166</v>
      </c>
      <c r="E405" t="s">
        <v>21</v>
      </c>
      <c r="F405">
        <v>721.4</v>
      </c>
      <c r="G405">
        <v>69.599999999999994</v>
      </c>
      <c r="H405" t="s">
        <v>169</v>
      </c>
      <c r="I405" t="s">
        <v>202</v>
      </c>
      <c r="J405" s="13">
        <v>43593</v>
      </c>
      <c r="K405" t="str">
        <f t="shared" si="14"/>
        <v>Camilla West</v>
      </c>
      <c r="L405">
        <f t="shared" si="15"/>
        <v>721.4</v>
      </c>
    </row>
    <row r="406" spans="1:12" x14ac:dyDescent="0.2">
      <c r="A406" t="s">
        <v>172</v>
      </c>
      <c r="B406" t="s">
        <v>168</v>
      </c>
      <c r="C406" t="s">
        <v>165</v>
      </c>
      <c r="D406" t="s">
        <v>166</v>
      </c>
      <c r="E406" t="s">
        <v>21</v>
      </c>
      <c r="F406">
        <v>692.9</v>
      </c>
      <c r="G406">
        <v>72.5</v>
      </c>
      <c r="H406" t="s">
        <v>169</v>
      </c>
      <c r="I406" t="s">
        <v>202</v>
      </c>
      <c r="J406" s="13">
        <v>43621</v>
      </c>
      <c r="K406" t="str">
        <f t="shared" si="14"/>
        <v>Camilla West</v>
      </c>
      <c r="L406">
        <f t="shared" si="15"/>
        <v>692.9</v>
      </c>
    </row>
    <row r="407" spans="1:12" x14ac:dyDescent="0.2">
      <c r="A407" t="s">
        <v>172</v>
      </c>
      <c r="B407" t="s">
        <v>168</v>
      </c>
      <c r="C407" t="s">
        <v>165</v>
      </c>
      <c r="D407" t="s">
        <v>166</v>
      </c>
      <c r="E407" t="s">
        <v>21</v>
      </c>
      <c r="F407">
        <v>684</v>
      </c>
      <c r="G407">
        <v>73.400000000000006</v>
      </c>
      <c r="H407" t="s">
        <v>169</v>
      </c>
      <c r="I407" t="s">
        <v>202</v>
      </c>
      <c r="J407" s="13">
        <v>43649</v>
      </c>
      <c r="K407" t="str">
        <f t="shared" si="14"/>
        <v>Camilla West</v>
      </c>
      <c r="L407">
        <f t="shared" si="15"/>
        <v>684</v>
      </c>
    </row>
    <row r="408" spans="1:12" x14ac:dyDescent="0.2">
      <c r="A408" t="s">
        <v>242</v>
      </c>
      <c r="B408" t="s">
        <v>243</v>
      </c>
      <c r="C408" t="s">
        <v>165</v>
      </c>
      <c r="D408" t="s">
        <v>166</v>
      </c>
      <c r="E408" t="s">
        <v>124</v>
      </c>
      <c r="F408">
        <v>96.3</v>
      </c>
      <c r="G408">
        <v>54.4</v>
      </c>
      <c r="H408" t="s">
        <v>169</v>
      </c>
      <c r="I408" t="s">
        <v>170</v>
      </c>
      <c r="J408" s="13">
        <v>43694</v>
      </c>
      <c r="K408" t="str">
        <f t="shared" si="14"/>
        <v>Abi Williams</v>
      </c>
      <c r="L408">
        <f t="shared" si="15"/>
        <v>96.3</v>
      </c>
    </row>
    <row r="409" spans="1:12" x14ac:dyDescent="0.2">
      <c r="A409" t="s">
        <v>242</v>
      </c>
      <c r="B409" t="s">
        <v>243</v>
      </c>
      <c r="C409" t="s">
        <v>165</v>
      </c>
      <c r="D409" t="s">
        <v>166</v>
      </c>
      <c r="E409" t="s">
        <v>121</v>
      </c>
      <c r="F409">
        <v>606.9</v>
      </c>
      <c r="G409">
        <v>61.1</v>
      </c>
      <c r="H409" t="s">
        <v>169</v>
      </c>
      <c r="I409" t="s">
        <v>170</v>
      </c>
      <c r="J409" s="13">
        <v>43631</v>
      </c>
      <c r="K409" t="str">
        <f t="shared" si="14"/>
        <v>Abi Williams</v>
      </c>
      <c r="L409">
        <f t="shared" si="15"/>
        <v>606.9</v>
      </c>
    </row>
    <row r="410" spans="1:12" x14ac:dyDescent="0.2">
      <c r="A410" t="s">
        <v>242</v>
      </c>
      <c r="B410" t="s">
        <v>243</v>
      </c>
      <c r="C410" t="s">
        <v>165</v>
      </c>
      <c r="D410" t="s">
        <v>166</v>
      </c>
      <c r="E410" t="s">
        <v>121</v>
      </c>
      <c r="F410">
        <v>600.9</v>
      </c>
      <c r="G410">
        <v>61.7</v>
      </c>
      <c r="H410" t="s">
        <v>169</v>
      </c>
      <c r="I410" t="s">
        <v>170</v>
      </c>
      <c r="J410" s="13">
        <v>43694</v>
      </c>
      <c r="K410" t="str">
        <f t="shared" si="14"/>
        <v>Abi Williams</v>
      </c>
      <c r="L410">
        <f t="shared" si="15"/>
        <v>600.9</v>
      </c>
    </row>
    <row r="411" spans="1:12" x14ac:dyDescent="0.2">
      <c r="A411" t="s">
        <v>242</v>
      </c>
      <c r="B411" t="s">
        <v>243</v>
      </c>
      <c r="C411" t="s">
        <v>165</v>
      </c>
      <c r="D411" t="s">
        <v>166</v>
      </c>
      <c r="E411" t="s">
        <v>19</v>
      </c>
      <c r="F411">
        <v>188</v>
      </c>
      <c r="G411">
        <v>60.3</v>
      </c>
      <c r="H411" t="s">
        <v>169</v>
      </c>
      <c r="I411" t="s">
        <v>170</v>
      </c>
      <c r="J411" s="13">
        <v>43631</v>
      </c>
      <c r="K411" t="str">
        <f t="shared" si="14"/>
        <v>Abi Williams</v>
      </c>
      <c r="L411">
        <f t="shared" si="15"/>
        <v>188</v>
      </c>
    </row>
    <row r="412" spans="1:12" x14ac:dyDescent="0.2">
      <c r="A412" t="s">
        <v>250</v>
      </c>
      <c r="B412" t="s">
        <v>251</v>
      </c>
      <c r="C412" t="s">
        <v>165</v>
      </c>
      <c r="D412" t="s">
        <v>166</v>
      </c>
      <c r="E412" t="s">
        <v>16</v>
      </c>
      <c r="F412">
        <v>20.100000000000001</v>
      </c>
      <c r="G412">
        <v>68</v>
      </c>
      <c r="H412" t="s">
        <v>201</v>
      </c>
      <c r="I412" t="s">
        <v>205</v>
      </c>
      <c r="J412" s="13">
        <v>43640</v>
      </c>
      <c r="K412" t="str">
        <f t="shared" si="14"/>
        <v>Carole Wisdom</v>
      </c>
      <c r="L412">
        <f t="shared" si="15"/>
        <v>20.100000000000001</v>
      </c>
    </row>
    <row r="413" spans="1:12" x14ac:dyDescent="0.2">
      <c r="A413" t="s">
        <v>250</v>
      </c>
      <c r="B413" t="s">
        <v>251</v>
      </c>
      <c r="C413" t="s">
        <v>165</v>
      </c>
      <c r="D413" t="s">
        <v>166</v>
      </c>
      <c r="E413" t="s">
        <v>17</v>
      </c>
      <c r="F413">
        <v>45.7</v>
      </c>
      <c r="G413">
        <v>62.5</v>
      </c>
      <c r="H413" t="s">
        <v>201</v>
      </c>
      <c r="I413" t="s">
        <v>205</v>
      </c>
      <c r="J413" s="13">
        <v>43626</v>
      </c>
      <c r="K413" t="str">
        <f t="shared" si="14"/>
        <v>Carole Wisdom</v>
      </c>
      <c r="L413">
        <f t="shared" si="15"/>
        <v>45.7</v>
      </c>
    </row>
    <row r="414" spans="1:12" x14ac:dyDescent="0.2">
      <c r="A414" t="s">
        <v>250</v>
      </c>
      <c r="B414" t="s">
        <v>251</v>
      </c>
      <c r="C414" t="s">
        <v>165</v>
      </c>
      <c r="D414" t="s">
        <v>166</v>
      </c>
      <c r="E414" t="s">
        <v>17</v>
      </c>
      <c r="F414">
        <v>44</v>
      </c>
      <c r="G414">
        <v>65</v>
      </c>
      <c r="H414" t="s">
        <v>201</v>
      </c>
      <c r="I414" t="s">
        <v>205</v>
      </c>
      <c r="J414" s="13">
        <v>43656</v>
      </c>
      <c r="K414" t="str">
        <f t="shared" si="14"/>
        <v>Carole Wisdom</v>
      </c>
      <c r="L414">
        <f t="shared" si="15"/>
        <v>44</v>
      </c>
    </row>
    <row r="415" spans="1:12" x14ac:dyDescent="0.2">
      <c r="A415" t="s">
        <v>250</v>
      </c>
      <c r="B415" t="s">
        <v>251</v>
      </c>
      <c r="C415" t="s">
        <v>165</v>
      </c>
      <c r="D415" t="s">
        <v>166</v>
      </c>
      <c r="E415" t="s">
        <v>20</v>
      </c>
      <c r="F415">
        <v>506.8</v>
      </c>
      <c r="G415">
        <v>63.5</v>
      </c>
      <c r="H415" t="s">
        <v>201</v>
      </c>
      <c r="I415" t="s">
        <v>205</v>
      </c>
      <c r="J415" s="13">
        <v>43640</v>
      </c>
      <c r="K415" t="str">
        <f t="shared" si="14"/>
        <v>Carole Wisdom</v>
      </c>
      <c r="L415">
        <f t="shared" si="15"/>
        <v>506.8</v>
      </c>
    </row>
    <row r="416" spans="1:12" x14ac:dyDescent="0.2">
      <c r="A416" t="s">
        <v>250</v>
      </c>
      <c r="B416" t="s">
        <v>251</v>
      </c>
      <c r="C416" t="s">
        <v>165</v>
      </c>
      <c r="D416" t="s">
        <v>166</v>
      </c>
      <c r="E416" t="s">
        <v>21</v>
      </c>
      <c r="F416">
        <v>1063.5</v>
      </c>
      <c r="G416">
        <v>64.3</v>
      </c>
      <c r="H416" t="s">
        <v>201</v>
      </c>
      <c r="I416" t="s">
        <v>268</v>
      </c>
      <c r="J416" s="13">
        <v>43662</v>
      </c>
      <c r="K416" t="str">
        <f t="shared" si="14"/>
        <v>Carole Wisdom</v>
      </c>
      <c r="L416">
        <f t="shared" si="15"/>
        <v>1063.5</v>
      </c>
    </row>
    <row r="417" spans="1:12" x14ac:dyDescent="0.2">
      <c r="A417" t="s">
        <v>250</v>
      </c>
      <c r="B417" t="s">
        <v>251</v>
      </c>
      <c r="C417" t="s">
        <v>165</v>
      </c>
      <c r="D417" t="s">
        <v>175</v>
      </c>
      <c r="E417" t="s">
        <v>123</v>
      </c>
      <c r="F417">
        <v>1.64</v>
      </c>
      <c r="G417">
        <v>32.299999999999997</v>
      </c>
      <c r="H417" t="s">
        <v>201</v>
      </c>
      <c r="I417" t="s">
        <v>205</v>
      </c>
      <c r="J417" s="13">
        <v>43656</v>
      </c>
      <c r="K417" t="str">
        <f t="shared" si="14"/>
        <v>Carole Wisdom</v>
      </c>
      <c r="L417">
        <f t="shared" si="15"/>
        <v>1.64</v>
      </c>
    </row>
    <row r="418" spans="1:12" x14ac:dyDescent="0.2">
      <c r="A418" t="s">
        <v>197</v>
      </c>
      <c r="B418" t="s">
        <v>198</v>
      </c>
      <c r="C418" t="s">
        <v>165</v>
      </c>
      <c r="D418" t="s">
        <v>166</v>
      </c>
      <c r="E418" t="s">
        <v>16</v>
      </c>
      <c r="F418">
        <v>12.39</v>
      </c>
      <c r="G418">
        <v>89.8</v>
      </c>
      <c r="H418" t="s">
        <v>187</v>
      </c>
      <c r="I418" t="s">
        <v>167</v>
      </c>
      <c r="J418" s="13">
        <v>43610</v>
      </c>
      <c r="K418" t="str">
        <f t="shared" si="14"/>
        <v>Shiloh Wright-Taipow</v>
      </c>
      <c r="L418">
        <f t="shared" si="15"/>
        <v>12.39</v>
      </c>
    </row>
    <row r="419" spans="1:12" x14ac:dyDescent="0.2">
      <c r="A419" t="s">
        <v>197</v>
      </c>
      <c r="B419" t="s">
        <v>198</v>
      </c>
      <c r="C419" t="s">
        <v>165</v>
      </c>
      <c r="D419" t="s">
        <v>166</v>
      </c>
      <c r="E419" t="s">
        <v>16</v>
      </c>
      <c r="F419">
        <v>12.18</v>
      </c>
      <c r="G419">
        <v>91.4</v>
      </c>
      <c r="H419" t="s">
        <v>187</v>
      </c>
      <c r="I419" t="s">
        <v>248</v>
      </c>
      <c r="J419" s="13">
        <v>43632</v>
      </c>
      <c r="K419" t="str">
        <f t="shared" si="14"/>
        <v>Shiloh Wright-Taipow</v>
      </c>
      <c r="L419">
        <f t="shared" si="15"/>
        <v>12.18</v>
      </c>
    </row>
    <row r="420" spans="1:12" x14ac:dyDescent="0.2">
      <c r="A420" t="s">
        <v>197</v>
      </c>
      <c r="B420" t="s">
        <v>198</v>
      </c>
      <c r="C420" t="s">
        <v>165</v>
      </c>
      <c r="D420" t="s">
        <v>166</v>
      </c>
      <c r="E420" t="s">
        <v>16</v>
      </c>
      <c r="F420">
        <v>12.29</v>
      </c>
      <c r="G420">
        <v>90.6</v>
      </c>
      <c r="H420" t="s">
        <v>187</v>
      </c>
      <c r="I420" t="s">
        <v>248</v>
      </c>
      <c r="J420" s="13">
        <v>43632</v>
      </c>
      <c r="K420" t="str">
        <f t="shared" si="14"/>
        <v>Shiloh Wright-Taipow</v>
      </c>
      <c r="L420">
        <f t="shared" si="15"/>
        <v>12.29</v>
      </c>
    </row>
    <row r="421" spans="1:12" x14ac:dyDescent="0.2">
      <c r="A421" t="s">
        <v>197</v>
      </c>
      <c r="B421" t="s">
        <v>198</v>
      </c>
      <c r="C421" t="s">
        <v>165</v>
      </c>
      <c r="D421" t="s">
        <v>166</v>
      </c>
      <c r="E421" t="s">
        <v>16</v>
      </c>
      <c r="F421">
        <v>12.07</v>
      </c>
      <c r="G421">
        <v>92.2</v>
      </c>
      <c r="H421" t="s">
        <v>187</v>
      </c>
      <c r="I421" t="s">
        <v>167</v>
      </c>
      <c r="J421" s="13">
        <v>43639</v>
      </c>
      <c r="K421" t="str">
        <f t="shared" si="14"/>
        <v>Shiloh Wright-Taipow</v>
      </c>
      <c r="L421">
        <f t="shared" si="15"/>
        <v>12.07</v>
      </c>
    </row>
    <row r="422" spans="1:12" x14ac:dyDescent="0.2">
      <c r="A422" t="s">
        <v>197</v>
      </c>
      <c r="B422" t="s">
        <v>198</v>
      </c>
      <c r="C422" t="s">
        <v>165</v>
      </c>
      <c r="D422" t="s">
        <v>166</v>
      </c>
      <c r="E422" t="s">
        <v>17</v>
      </c>
      <c r="F422">
        <v>25.76</v>
      </c>
      <c r="G422">
        <v>89.4</v>
      </c>
      <c r="H422" t="s">
        <v>187</v>
      </c>
      <c r="I422" t="s">
        <v>167</v>
      </c>
      <c r="J422" s="13">
        <v>43610</v>
      </c>
      <c r="K422" t="str">
        <f t="shared" si="14"/>
        <v>Shiloh Wright-Taipow</v>
      </c>
      <c r="L422">
        <f t="shared" si="15"/>
        <v>25.76</v>
      </c>
    </row>
    <row r="423" spans="1:12" x14ac:dyDescent="0.2">
      <c r="A423" t="s">
        <v>197</v>
      </c>
      <c r="B423" t="s">
        <v>198</v>
      </c>
      <c r="C423" t="s">
        <v>165</v>
      </c>
      <c r="D423" t="s">
        <v>166</v>
      </c>
      <c r="E423" t="s">
        <v>235</v>
      </c>
      <c r="F423">
        <v>44.25</v>
      </c>
      <c r="G423">
        <v>81.5</v>
      </c>
      <c r="H423" t="s">
        <v>187</v>
      </c>
      <c r="I423" t="s">
        <v>167</v>
      </c>
      <c r="J423" s="13">
        <v>43639</v>
      </c>
      <c r="K423" t="str">
        <f t="shared" si="14"/>
        <v>Shiloh Wright-Taipow</v>
      </c>
      <c r="L423">
        <f t="shared" si="15"/>
        <v>44.25</v>
      </c>
    </row>
    <row r="424" spans="1:12" x14ac:dyDescent="0.2">
      <c r="J424" s="13"/>
      <c r="K424" t="str">
        <f t="shared" si="14"/>
        <v xml:space="preserve"> </v>
      </c>
      <c r="L424">
        <f t="shared" si="15"/>
        <v>0</v>
      </c>
    </row>
    <row r="425" spans="1:12" x14ac:dyDescent="0.2">
      <c r="J425" s="13"/>
      <c r="K425" t="str">
        <f t="shared" si="14"/>
        <v xml:space="preserve"> </v>
      </c>
      <c r="L425">
        <f t="shared" si="15"/>
        <v>0</v>
      </c>
    </row>
    <row r="426" spans="1:12" x14ac:dyDescent="0.2">
      <c r="J426" s="13"/>
      <c r="K426" t="str">
        <f t="shared" si="14"/>
        <v xml:space="preserve"> </v>
      </c>
      <c r="L426">
        <f t="shared" si="15"/>
        <v>0</v>
      </c>
    </row>
    <row r="427" spans="1:12" x14ac:dyDescent="0.2">
      <c r="J427" s="13"/>
      <c r="K427" t="str">
        <f t="shared" si="14"/>
        <v xml:space="preserve"> </v>
      </c>
      <c r="L427">
        <f t="shared" si="15"/>
        <v>0</v>
      </c>
    </row>
    <row r="428" spans="1:12" x14ac:dyDescent="0.2">
      <c r="J428" s="13"/>
      <c r="K428" t="str">
        <f t="shared" si="14"/>
        <v xml:space="preserve"> </v>
      </c>
      <c r="L428">
        <f t="shared" si="15"/>
        <v>0</v>
      </c>
    </row>
    <row r="429" spans="1:12" x14ac:dyDescent="0.2">
      <c r="J429" s="13"/>
      <c r="K429" t="str">
        <f t="shared" si="14"/>
        <v xml:space="preserve"> </v>
      </c>
      <c r="L429">
        <f t="shared" si="15"/>
        <v>0</v>
      </c>
    </row>
    <row r="430" spans="1:12" x14ac:dyDescent="0.2">
      <c r="J430" s="13"/>
      <c r="K430" t="str">
        <f t="shared" si="14"/>
        <v xml:space="preserve"> </v>
      </c>
      <c r="L430">
        <f t="shared" si="15"/>
        <v>0</v>
      </c>
    </row>
    <row r="431" spans="1:12" x14ac:dyDescent="0.2">
      <c r="J431" s="13"/>
      <c r="K431" t="str">
        <f t="shared" si="14"/>
        <v xml:space="preserve"> </v>
      </c>
      <c r="L431">
        <f t="shared" si="15"/>
        <v>0</v>
      </c>
    </row>
    <row r="432" spans="1:12" x14ac:dyDescent="0.2">
      <c r="J432" s="13"/>
      <c r="K432" t="str">
        <f t="shared" si="14"/>
        <v xml:space="preserve"> </v>
      </c>
      <c r="L432">
        <f t="shared" si="15"/>
        <v>0</v>
      </c>
    </row>
    <row r="433" spans="10:12" x14ac:dyDescent="0.2">
      <c r="J433" s="13"/>
      <c r="K433" t="str">
        <f t="shared" si="14"/>
        <v xml:space="preserve"> </v>
      </c>
      <c r="L433">
        <f t="shared" si="15"/>
        <v>0</v>
      </c>
    </row>
    <row r="434" spans="10:12" x14ac:dyDescent="0.2">
      <c r="J434" s="13"/>
      <c r="K434" t="str">
        <f t="shared" si="14"/>
        <v xml:space="preserve"> </v>
      </c>
      <c r="L434">
        <f t="shared" si="15"/>
        <v>0</v>
      </c>
    </row>
    <row r="435" spans="10:12" x14ac:dyDescent="0.2">
      <c r="J435" s="13"/>
      <c r="K435" t="str">
        <f t="shared" si="14"/>
        <v xml:space="preserve"> </v>
      </c>
      <c r="L435">
        <f t="shared" si="15"/>
        <v>0</v>
      </c>
    </row>
    <row r="436" spans="10:12" x14ac:dyDescent="0.2">
      <c r="J436" s="13"/>
      <c r="K436" t="str">
        <f t="shared" si="14"/>
        <v xml:space="preserve"> </v>
      </c>
      <c r="L436">
        <f t="shared" si="15"/>
        <v>0</v>
      </c>
    </row>
    <row r="437" spans="10:12" x14ac:dyDescent="0.2">
      <c r="J437" s="13"/>
      <c r="K437" t="str">
        <f t="shared" si="14"/>
        <v xml:space="preserve"> </v>
      </c>
      <c r="L437">
        <f t="shared" si="15"/>
        <v>0</v>
      </c>
    </row>
    <row r="438" spans="10:12" x14ac:dyDescent="0.2">
      <c r="J438" s="13"/>
      <c r="K438" t="str">
        <f t="shared" si="14"/>
        <v xml:space="preserve"> </v>
      </c>
      <c r="L438">
        <f t="shared" si="15"/>
        <v>0</v>
      </c>
    </row>
    <row r="439" spans="10:12" x14ac:dyDescent="0.2">
      <c r="J439" s="13"/>
      <c r="K439" t="str">
        <f t="shared" si="14"/>
        <v xml:space="preserve"> </v>
      </c>
      <c r="L439">
        <f t="shared" si="15"/>
        <v>0</v>
      </c>
    </row>
    <row r="440" spans="10:12" x14ac:dyDescent="0.2">
      <c r="J440" s="13"/>
      <c r="K440" t="str">
        <f t="shared" si="14"/>
        <v xml:space="preserve"> </v>
      </c>
      <c r="L440">
        <f t="shared" si="15"/>
        <v>0</v>
      </c>
    </row>
    <row r="441" spans="10:12" x14ac:dyDescent="0.2">
      <c r="J441" s="13"/>
      <c r="K441" t="str">
        <f t="shared" si="14"/>
        <v xml:space="preserve"> </v>
      </c>
      <c r="L441">
        <f t="shared" si="15"/>
        <v>0</v>
      </c>
    </row>
    <row r="442" spans="10:12" x14ac:dyDescent="0.2">
      <c r="J442" s="13"/>
      <c r="K442" t="str">
        <f t="shared" si="14"/>
        <v xml:space="preserve"> </v>
      </c>
      <c r="L442">
        <f t="shared" si="15"/>
        <v>0</v>
      </c>
    </row>
    <row r="443" spans="10:12" x14ac:dyDescent="0.2">
      <c r="J443" s="13"/>
      <c r="K443" t="str">
        <f t="shared" si="14"/>
        <v xml:space="preserve"> </v>
      </c>
      <c r="L443">
        <f t="shared" si="15"/>
        <v>0</v>
      </c>
    </row>
    <row r="444" spans="10:12" x14ac:dyDescent="0.2">
      <c r="J444" s="13"/>
      <c r="K444" t="str">
        <f t="shared" si="14"/>
        <v xml:space="preserve"> </v>
      </c>
      <c r="L444">
        <f t="shared" si="15"/>
        <v>0</v>
      </c>
    </row>
    <row r="445" spans="10:12" x14ac:dyDescent="0.2">
      <c r="J445" s="13"/>
      <c r="K445" t="str">
        <f t="shared" si="14"/>
        <v xml:space="preserve"> </v>
      </c>
      <c r="L445">
        <f t="shared" si="15"/>
        <v>0</v>
      </c>
    </row>
    <row r="446" spans="10:12" x14ac:dyDescent="0.2">
      <c r="J446" s="13"/>
      <c r="K446" t="str">
        <f t="shared" si="14"/>
        <v xml:space="preserve"> </v>
      </c>
      <c r="L446">
        <f t="shared" si="15"/>
        <v>0</v>
      </c>
    </row>
    <row r="447" spans="10:12" x14ac:dyDescent="0.2">
      <c r="J447" s="13"/>
      <c r="K447" t="str">
        <f t="shared" si="14"/>
        <v xml:space="preserve"> </v>
      </c>
      <c r="L447">
        <f t="shared" si="15"/>
        <v>0</v>
      </c>
    </row>
    <row r="448" spans="10:12" x14ac:dyDescent="0.2">
      <c r="J448" s="13"/>
      <c r="K448" t="str">
        <f t="shared" si="14"/>
        <v xml:space="preserve"> </v>
      </c>
      <c r="L448">
        <f t="shared" si="15"/>
        <v>0</v>
      </c>
    </row>
    <row r="449" spans="10:12" x14ac:dyDescent="0.2">
      <c r="J449" s="13"/>
      <c r="K449" t="str">
        <f t="shared" si="14"/>
        <v xml:space="preserve"> </v>
      </c>
      <c r="L449">
        <f t="shared" si="15"/>
        <v>0</v>
      </c>
    </row>
    <row r="450" spans="10:12" x14ac:dyDescent="0.2">
      <c r="J450" s="13"/>
      <c r="K450" t="str">
        <f t="shared" si="14"/>
        <v xml:space="preserve"> </v>
      </c>
      <c r="L450">
        <f t="shared" si="15"/>
        <v>0</v>
      </c>
    </row>
    <row r="451" spans="10:12" x14ac:dyDescent="0.2">
      <c r="J451" s="13"/>
      <c r="K451" t="str">
        <f t="shared" ref="K451:K514" si="16">CONCATENATE(A451," ",+B451)</f>
        <v xml:space="preserve"> </v>
      </c>
      <c r="L451">
        <f t="shared" ref="L451:L514" si="17">F451</f>
        <v>0</v>
      </c>
    </row>
    <row r="452" spans="10:12" x14ac:dyDescent="0.2">
      <c r="J452" s="13"/>
      <c r="K452" t="str">
        <f t="shared" si="16"/>
        <v xml:space="preserve"> </v>
      </c>
      <c r="L452">
        <f t="shared" si="17"/>
        <v>0</v>
      </c>
    </row>
    <row r="453" spans="10:12" x14ac:dyDescent="0.2">
      <c r="J453" s="13"/>
      <c r="K453" t="str">
        <f t="shared" si="16"/>
        <v xml:space="preserve"> </v>
      </c>
      <c r="L453">
        <f t="shared" si="17"/>
        <v>0</v>
      </c>
    </row>
    <row r="454" spans="10:12" x14ac:dyDescent="0.2">
      <c r="J454" s="13"/>
      <c r="K454" t="str">
        <f t="shared" si="16"/>
        <v xml:space="preserve"> </v>
      </c>
      <c r="L454">
        <f t="shared" si="17"/>
        <v>0</v>
      </c>
    </row>
    <row r="455" spans="10:12" x14ac:dyDescent="0.2">
      <c r="J455" s="13"/>
      <c r="K455" t="str">
        <f t="shared" si="16"/>
        <v xml:space="preserve"> </v>
      </c>
      <c r="L455">
        <f t="shared" si="17"/>
        <v>0</v>
      </c>
    </row>
    <row r="456" spans="10:12" x14ac:dyDescent="0.2">
      <c r="J456" s="13"/>
      <c r="K456" t="str">
        <f t="shared" si="16"/>
        <v xml:space="preserve"> </v>
      </c>
      <c r="L456">
        <f t="shared" si="17"/>
        <v>0</v>
      </c>
    </row>
    <row r="457" spans="10:12" x14ac:dyDescent="0.2">
      <c r="J457" s="13"/>
      <c r="K457" t="str">
        <f t="shared" si="16"/>
        <v xml:space="preserve"> </v>
      </c>
      <c r="L457">
        <f t="shared" si="17"/>
        <v>0</v>
      </c>
    </row>
    <row r="458" spans="10:12" x14ac:dyDescent="0.2">
      <c r="J458" s="13"/>
      <c r="K458" t="str">
        <f t="shared" si="16"/>
        <v xml:space="preserve"> </v>
      </c>
      <c r="L458">
        <f t="shared" si="17"/>
        <v>0</v>
      </c>
    </row>
    <row r="459" spans="10:12" x14ac:dyDescent="0.2">
      <c r="J459" s="13"/>
      <c r="K459" t="str">
        <f t="shared" si="16"/>
        <v xml:space="preserve"> </v>
      </c>
      <c r="L459">
        <f t="shared" si="17"/>
        <v>0</v>
      </c>
    </row>
    <row r="460" spans="10:12" x14ac:dyDescent="0.2">
      <c r="J460" s="13"/>
      <c r="K460" t="str">
        <f t="shared" si="16"/>
        <v xml:space="preserve"> </v>
      </c>
      <c r="L460">
        <f t="shared" si="17"/>
        <v>0</v>
      </c>
    </row>
    <row r="461" spans="10:12" x14ac:dyDescent="0.2">
      <c r="J461" s="13"/>
      <c r="K461" t="str">
        <f t="shared" si="16"/>
        <v xml:space="preserve"> </v>
      </c>
      <c r="L461">
        <f t="shared" si="17"/>
        <v>0</v>
      </c>
    </row>
    <row r="462" spans="10:12" x14ac:dyDescent="0.2">
      <c r="J462" s="13"/>
      <c r="K462" t="str">
        <f t="shared" si="16"/>
        <v xml:space="preserve"> </v>
      </c>
      <c r="L462">
        <f t="shared" si="17"/>
        <v>0</v>
      </c>
    </row>
    <row r="463" spans="10:12" x14ac:dyDescent="0.2">
      <c r="J463" s="13"/>
      <c r="K463" t="str">
        <f t="shared" si="16"/>
        <v xml:space="preserve"> </v>
      </c>
      <c r="L463">
        <f t="shared" si="17"/>
        <v>0</v>
      </c>
    </row>
    <row r="464" spans="10:12" x14ac:dyDescent="0.2">
      <c r="J464" s="13"/>
      <c r="K464" t="str">
        <f t="shared" si="16"/>
        <v xml:space="preserve"> </v>
      </c>
      <c r="L464">
        <f t="shared" si="17"/>
        <v>0</v>
      </c>
    </row>
    <row r="465" spans="10:12" x14ac:dyDescent="0.2">
      <c r="J465" s="13"/>
      <c r="K465" t="str">
        <f t="shared" si="16"/>
        <v xml:space="preserve"> </v>
      </c>
      <c r="L465">
        <f t="shared" si="17"/>
        <v>0</v>
      </c>
    </row>
    <row r="466" spans="10:12" x14ac:dyDescent="0.2">
      <c r="J466" s="13"/>
      <c r="K466" t="str">
        <f t="shared" si="16"/>
        <v xml:space="preserve"> </v>
      </c>
      <c r="L466">
        <f t="shared" si="17"/>
        <v>0</v>
      </c>
    </row>
    <row r="467" spans="10:12" x14ac:dyDescent="0.2">
      <c r="J467" s="13"/>
      <c r="K467" t="str">
        <f t="shared" si="16"/>
        <v xml:space="preserve"> </v>
      </c>
      <c r="L467">
        <f t="shared" si="17"/>
        <v>0</v>
      </c>
    </row>
    <row r="468" spans="10:12" x14ac:dyDescent="0.2">
      <c r="J468" s="13"/>
      <c r="K468" t="str">
        <f t="shared" si="16"/>
        <v xml:space="preserve"> </v>
      </c>
      <c r="L468">
        <f t="shared" si="17"/>
        <v>0</v>
      </c>
    </row>
    <row r="469" spans="10:12" x14ac:dyDescent="0.2">
      <c r="J469" s="13"/>
      <c r="K469" t="str">
        <f t="shared" si="16"/>
        <v xml:space="preserve"> </v>
      </c>
      <c r="L469">
        <f t="shared" si="17"/>
        <v>0</v>
      </c>
    </row>
    <row r="470" spans="10:12" x14ac:dyDescent="0.2">
      <c r="J470" s="13"/>
      <c r="K470" t="str">
        <f t="shared" si="16"/>
        <v xml:space="preserve"> </v>
      </c>
      <c r="L470">
        <f t="shared" si="17"/>
        <v>0</v>
      </c>
    </row>
    <row r="471" spans="10:12" x14ac:dyDescent="0.2">
      <c r="J471" s="13"/>
      <c r="K471" t="str">
        <f t="shared" si="16"/>
        <v xml:space="preserve"> </v>
      </c>
      <c r="L471">
        <f t="shared" si="17"/>
        <v>0</v>
      </c>
    </row>
    <row r="472" spans="10:12" x14ac:dyDescent="0.2">
      <c r="J472" s="13"/>
      <c r="K472" t="str">
        <f t="shared" si="16"/>
        <v xml:space="preserve"> </v>
      </c>
      <c r="L472">
        <f t="shared" si="17"/>
        <v>0</v>
      </c>
    </row>
    <row r="473" spans="10:12" x14ac:dyDescent="0.2">
      <c r="J473" s="13"/>
      <c r="K473" t="str">
        <f t="shared" si="16"/>
        <v xml:space="preserve"> </v>
      </c>
      <c r="L473">
        <f t="shared" si="17"/>
        <v>0</v>
      </c>
    </row>
    <row r="474" spans="10:12" x14ac:dyDescent="0.2">
      <c r="J474" s="13"/>
      <c r="K474" t="str">
        <f t="shared" si="16"/>
        <v xml:space="preserve"> </v>
      </c>
      <c r="L474">
        <f t="shared" si="17"/>
        <v>0</v>
      </c>
    </row>
    <row r="475" spans="10:12" x14ac:dyDescent="0.2">
      <c r="J475" s="13"/>
      <c r="K475" t="str">
        <f t="shared" si="16"/>
        <v xml:space="preserve"> </v>
      </c>
      <c r="L475">
        <f t="shared" si="17"/>
        <v>0</v>
      </c>
    </row>
    <row r="476" spans="10:12" x14ac:dyDescent="0.2">
      <c r="J476" s="13"/>
      <c r="K476" t="str">
        <f t="shared" si="16"/>
        <v xml:space="preserve"> </v>
      </c>
      <c r="L476">
        <f t="shared" si="17"/>
        <v>0</v>
      </c>
    </row>
    <row r="477" spans="10:12" x14ac:dyDescent="0.2">
      <c r="J477" s="13"/>
      <c r="K477" t="str">
        <f t="shared" si="16"/>
        <v xml:space="preserve"> </v>
      </c>
      <c r="L477">
        <f t="shared" si="17"/>
        <v>0</v>
      </c>
    </row>
    <row r="478" spans="10:12" x14ac:dyDescent="0.2">
      <c r="J478" s="13"/>
      <c r="K478" t="str">
        <f t="shared" si="16"/>
        <v xml:space="preserve"> </v>
      </c>
      <c r="L478">
        <f t="shared" si="17"/>
        <v>0</v>
      </c>
    </row>
    <row r="479" spans="10:12" x14ac:dyDescent="0.2">
      <c r="J479" s="13"/>
      <c r="K479" t="str">
        <f t="shared" si="16"/>
        <v xml:space="preserve"> </v>
      </c>
      <c r="L479">
        <f t="shared" si="17"/>
        <v>0</v>
      </c>
    </row>
    <row r="480" spans="10:12" x14ac:dyDescent="0.2">
      <c r="J480" s="13"/>
      <c r="K480" t="str">
        <f t="shared" si="16"/>
        <v xml:space="preserve"> </v>
      </c>
      <c r="L480">
        <f t="shared" si="17"/>
        <v>0</v>
      </c>
    </row>
    <row r="481" spans="10:12" x14ac:dyDescent="0.2">
      <c r="J481" s="13"/>
      <c r="K481" t="str">
        <f t="shared" si="16"/>
        <v xml:space="preserve"> </v>
      </c>
      <c r="L481">
        <f t="shared" si="17"/>
        <v>0</v>
      </c>
    </row>
    <row r="482" spans="10:12" x14ac:dyDescent="0.2">
      <c r="J482" s="13"/>
      <c r="K482" t="str">
        <f t="shared" si="16"/>
        <v xml:space="preserve"> </v>
      </c>
      <c r="L482">
        <f t="shared" si="17"/>
        <v>0</v>
      </c>
    </row>
    <row r="483" spans="10:12" x14ac:dyDescent="0.2">
      <c r="J483" s="13"/>
      <c r="K483" t="str">
        <f t="shared" si="16"/>
        <v xml:space="preserve"> </v>
      </c>
      <c r="L483">
        <f t="shared" si="17"/>
        <v>0</v>
      </c>
    </row>
    <row r="484" spans="10:12" x14ac:dyDescent="0.2">
      <c r="J484" s="13"/>
      <c r="K484" t="str">
        <f t="shared" si="16"/>
        <v xml:space="preserve"> </v>
      </c>
      <c r="L484">
        <f t="shared" si="17"/>
        <v>0</v>
      </c>
    </row>
    <row r="485" spans="10:12" x14ac:dyDescent="0.2">
      <c r="J485" s="13"/>
      <c r="K485" t="str">
        <f t="shared" si="16"/>
        <v xml:space="preserve"> </v>
      </c>
      <c r="L485">
        <f t="shared" si="17"/>
        <v>0</v>
      </c>
    </row>
    <row r="486" spans="10:12" x14ac:dyDescent="0.2">
      <c r="J486" s="13"/>
      <c r="K486" t="str">
        <f t="shared" si="16"/>
        <v xml:space="preserve"> </v>
      </c>
      <c r="L486">
        <f t="shared" si="17"/>
        <v>0</v>
      </c>
    </row>
    <row r="487" spans="10:12" x14ac:dyDescent="0.2">
      <c r="J487" s="13"/>
      <c r="K487" t="str">
        <f t="shared" si="16"/>
        <v xml:space="preserve"> </v>
      </c>
      <c r="L487">
        <f t="shared" si="17"/>
        <v>0</v>
      </c>
    </row>
    <row r="488" spans="10:12" x14ac:dyDescent="0.2">
      <c r="J488" s="13"/>
      <c r="K488" t="str">
        <f t="shared" si="16"/>
        <v xml:space="preserve"> </v>
      </c>
      <c r="L488">
        <f t="shared" si="17"/>
        <v>0</v>
      </c>
    </row>
    <row r="489" spans="10:12" x14ac:dyDescent="0.2">
      <c r="J489" s="13"/>
      <c r="K489" t="str">
        <f t="shared" si="16"/>
        <v xml:space="preserve"> </v>
      </c>
      <c r="L489">
        <f t="shared" si="17"/>
        <v>0</v>
      </c>
    </row>
    <row r="490" spans="10:12" x14ac:dyDescent="0.2">
      <c r="J490" s="13"/>
      <c r="K490" t="str">
        <f t="shared" si="16"/>
        <v xml:space="preserve"> </v>
      </c>
      <c r="L490">
        <f t="shared" si="17"/>
        <v>0</v>
      </c>
    </row>
    <row r="491" spans="10:12" x14ac:dyDescent="0.2">
      <c r="J491" s="13"/>
      <c r="K491" t="str">
        <f t="shared" si="16"/>
        <v xml:space="preserve"> </v>
      </c>
      <c r="L491">
        <f t="shared" si="17"/>
        <v>0</v>
      </c>
    </row>
    <row r="492" spans="10:12" x14ac:dyDescent="0.2">
      <c r="J492" s="13"/>
      <c r="K492" t="str">
        <f t="shared" si="16"/>
        <v xml:space="preserve"> </v>
      </c>
      <c r="L492">
        <f t="shared" si="17"/>
        <v>0</v>
      </c>
    </row>
    <row r="493" spans="10:12" x14ac:dyDescent="0.2">
      <c r="J493" s="13"/>
      <c r="K493" t="str">
        <f t="shared" si="16"/>
        <v xml:space="preserve"> </v>
      </c>
      <c r="L493">
        <f t="shared" si="17"/>
        <v>0</v>
      </c>
    </row>
    <row r="494" spans="10:12" x14ac:dyDescent="0.2">
      <c r="J494" s="13"/>
      <c r="K494" t="str">
        <f t="shared" si="16"/>
        <v xml:space="preserve"> </v>
      </c>
      <c r="L494">
        <f t="shared" si="17"/>
        <v>0</v>
      </c>
    </row>
    <row r="495" spans="10:12" x14ac:dyDescent="0.2">
      <c r="J495" s="13"/>
      <c r="K495" t="str">
        <f t="shared" si="16"/>
        <v xml:space="preserve"> </v>
      </c>
      <c r="L495">
        <f t="shared" si="17"/>
        <v>0</v>
      </c>
    </row>
    <row r="496" spans="10:12" x14ac:dyDescent="0.2">
      <c r="J496" s="13"/>
      <c r="K496" t="str">
        <f t="shared" si="16"/>
        <v xml:space="preserve"> </v>
      </c>
      <c r="L496">
        <f t="shared" si="17"/>
        <v>0</v>
      </c>
    </row>
    <row r="497" spans="10:12" x14ac:dyDescent="0.2">
      <c r="J497" s="13"/>
      <c r="K497" t="str">
        <f t="shared" si="16"/>
        <v xml:space="preserve"> </v>
      </c>
      <c r="L497">
        <f t="shared" si="17"/>
        <v>0</v>
      </c>
    </row>
    <row r="498" spans="10:12" x14ac:dyDescent="0.2">
      <c r="J498" s="13"/>
      <c r="K498" t="str">
        <f t="shared" si="16"/>
        <v xml:space="preserve"> </v>
      </c>
      <c r="L498">
        <f t="shared" si="17"/>
        <v>0</v>
      </c>
    </row>
    <row r="499" spans="10:12" x14ac:dyDescent="0.2">
      <c r="J499" s="13"/>
      <c r="K499" t="str">
        <f t="shared" si="16"/>
        <v xml:space="preserve"> </v>
      </c>
      <c r="L499">
        <f t="shared" si="17"/>
        <v>0</v>
      </c>
    </row>
    <row r="500" spans="10:12" x14ac:dyDescent="0.2">
      <c r="J500" s="13"/>
      <c r="K500" t="str">
        <f t="shared" si="16"/>
        <v xml:space="preserve"> </v>
      </c>
      <c r="L500">
        <f t="shared" si="17"/>
        <v>0</v>
      </c>
    </row>
    <row r="501" spans="10:12" x14ac:dyDescent="0.2">
      <c r="J501" s="13"/>
      <c r="K501" t="str">
        <f t="shared" si="16"/>
        <v xml:space="preserve"> </v>
      </c>
      <c r="L501">
        <f t="shared" si="17"/>
        <v>0</v>
      </c>
    </row>
    <row r="502" spans="10:12" x14ac:dyDescent="0.2">
      <c r="J502" s="13"/>
      <c r="K502" t="str">
        <f t="shared" si="16"/>
        <v xml:space="preserve"> </v>
      </c>
      <c r="L502">
        <f t="shared" si="17"/>
        <v>0</v>
      </c>
    </row>
    <row r="503" spans="10:12" x14ac:dyDescent="0.2">
      <c r="J503" s="13"/>
      <c r="K503" t="str">
        <f t="shared" si="16"/>
        <v xml:space="preserve"> </v>
      </c>
      <c r="L503">
        <f t="shared" si="17"/>
        <v>0</v>
      </c>
    </row>
    <row r="504" spans="10:12" x14ac:dyDescent="0.2">
      <c r="J504" s="13"/>
      <c r="K504" t="str">
        <f t="shared" si="16"/>
        <v xml:space="preserve"> </v>
      </c>
      <c r="L504">
        <f t="shared" si="17"/>
        <v>0</v>
      </c>
    </row>
    <row r="505" spans="10:12" x14ac:dyDescent="0.2">
      <c r="J505" s="13"/>
      <c r="K505" t="str">
        <f t="shared" si="16"/>
        <v xml:space="preserve"> </v>
      </c>
      <c r="L505">
        <f t="shared" si="17"/>
        <v>0</v>
      </c>
    </row>
    <row r="506" spans="10:12" x14ac:dyDescent="0.2">
      <c r="J506" s="13"/>
      <c r="K506" t="str">
        <f t="shared" si="16"/>
        <v xml:space="preserve"> </v>
      </c>
      <c r="L506">
        <f t="shared" si="17"/>
        <v>0</v>
      </c>
    </row>
    <row r="507" spans="10:12" x14ac:dyDescent="0.2">
      <c r="J507" s="13"/>
      <c r="K507" t="str">
        <f t="shared" si="16"/>
        <v xml:space="preserve"> </v>
      </c>
      <c r="L507">
        <f t="shared" si="17"/>
        <v>0</v>
      </c>
    </row>
    <row r="508" spans="10:12" x14ac:dyDescent="0.2">
      <c r="J508" s="13"/>
      <c r="K508" t="str">
        <f t="shared" si="16"/>
        <v xml:space="preserve"> </v>
      </c>
      <c r="L508">
        <f t="shared" si="17"/>
        <v>0</v>
      </c>
    </row>
    <row r="509" spans="10:12" x14ac:dyDescent="0.2">
      <c r="J509" s="13"/>
      <c r="K509" t="str">
        <f t="shared" si="16"/>
        <v xml:space="preserve"> </v>
      </c>
      <c r="L509">
        <f t="shared" si="17"/>
        <v>0</v>
      </c>
    </row>
    <row r="510" spans="10:12" x14ac:dyDescent="0.2">
      <c r="J510" s="13"/>
      <c r="K510" t="str">
        <f t="shared" si="16"/>
        <v xml:space="preserve"> </v>
      </c>
      <c r="L510">
        <f t="shared" si="17"/>
        <v>0</v>
      </c>
    </row>
    <row r="511" spans="10:12" x14ac:dyDescent="0.2">
      <c r="J511" s="13"/>
      <c r="K511" t="str">
        <f t="shared" si="16"/>
        <v xml:space="preserve"> </v>
      </c>
      <c r="L511">
        <f t="shared" si="17"/>
        <v>0</v>
      </c>
    </row>
    <row r="512" spans="10:12" x14ac:dyDescent="0.2">
      <c r="J512" s="13"/>
      <c r="K512" t="str">
        <f t="shared" si="16"/>
        <v xml:space="preserve"> </v>
      </c>
      <c r="L512">
        <f t="shared" si="17"/>
        <v>0</v>
      </c>
    </row>
    <row r="513" spans="10:12" x14ac:dyDescent="0.2">
      <c r="J513" s="13"/>
      <c r="K513" t="str">
        <f t="shared" si="16"/>
        <v xml:space="preserve"> </v>
      </c>
      <c r="L513">
        <f t="shared" si="17"/>
        <v>0</v>
      </c>
    </row>
    <row r="514" spans="10:12" x14ac:dyDescent="0.2">
      <c r="J514" s="13"/>
      <c r="K514" t="str">
        <f t="shared" si="16"/>
        <v xml:space="preserve"> </v>
      </c>
      <c r="L514">
        <f t="shared" si="17"/>
        <v>0</v>
      </c>
    </row>
    <row r="515" spans="10:12" x14ac:dyDescent="0.2">
      <c r="J515" s="13"/>
      <c r="K515" t="str">
        <f t="shared" ref="K515:K578" si="18">CONCATENATE(A515," ",+B515)</f>
        <v xml:space="preserve"> </v>
      </c>
      <c r="L515">
        <f t="shared" ref="L515:L578" si="19">F515</f>
        <v>0</v>
      </c>
    </row>
    <row r="516" spans="10:12" x14ac:dyDescent="0.2">
      <c r="J516" s="13"/>
      <c r="K516" t="str">
        <f t="shared" si="18"/>
        <v xml:space="preserve"> </v>
      </c>
      <c r="L516">
        <f t="shared" si="19"/>
        <v>0</v>
      </c>
    </row>
    <row r="517" spans="10:12" x14ac:dyDescent="0.2">
      <c r="J517" s="13"/>
      <c r="K517" t="str">
        <f t="shared" si="18"/>
        <v xml:space="preserve"> </v>
      </c>
      <c r="L517">
        <f t="shared" si="19"/>
        <v>0</v>
      </c>
    </row>
    <row r="518" spans="10:12" x14ac:dyDescent="0.2">
      <c r="J518" s="13"/>
      <c r="K518" t="str">
        <f t="shared" si="18"/>
        <v xml:space="preserve"> </v>
      </c>
      <c r="L518">
        <f t="shared" si="19"/>
        <v>0</v>
      </c>
    </row>
    <row r="519" spans="10:12" x14ac:dyDescent="0.2">
      <c r="J519" s="13"/>
      <c r="K519" t="str">
        <f t="shared" si="18"/>
        <v xml:space="preserve"> </v>
      </c>
      <c r="L519">
        <f t="shared" si="19"/>
        <v>0</v>
      </c>
    </row>
    <row r="520" spans="10:12" x14ac:dyDescent="0.2">
      <c r="J520" s="13"/>
      <c r="K520" t="str">
        <f t="shared" si="18"/>
        <v xml:space="preserve"> </v>
      </c>
      <c r="L520">
        <f t="shared" si="19"/>
        <v>0</v>
      </c>
    </row>
    <row r="521" spans="10:12" x14ac:dyDescent="0.2">
      <c r="J521" s="13"/>
      <c r="K521" t="str">
        <f t="shared" si="18"/>
        <v xml:space="preserve"> </v>
      </c>
      <c r="L521">
        <f t="shared" si="19"/>
        <v>0</v>
      </c>
    </row>
    <row r="522" spans="10:12" x14ac:dyDescent="0.2">
      <c r="J522" s="13"/>
      <c r="K522" t="str">
        <f t="shared" si="18"/>
        <v xml:space="preserve"> </v>
      </c>
      <c r="L522">
        <f t="shared" si="19"/>
        <v>0</v>
      </c>
    </row>
    <row r="523" spans="10:12" x14ac:dyDescent="0.2">
      <c r="J523" s="13"/>
      <c r="K523" t="str">
        <f t="shared" si="18"/>
        <v xml:space="preserve"> </v>
      </c>
      <c r="L523">
        <f t="shared" si="19"/>
        <v>0</v>
      </c>
    </row>
    <row r="524" spans="10:12" x14ac:dyDescent="0.2">
      <c r="J524" s="13"/>
      <c r="K524" t="str">
        <f t="shared" si="18"/>
        <v xml:space="preserve"> </v>
      </c>
      <c r="L524">
        <f t="shared" si="19"/>
        <v>0</v>
      </c>
    </row>
    <row r="525" spans="10:12" x14ac:dyDescent="0.2">
      <c r="J525" s="13"/>
      <c r="K525" t="str">
        <f t="shared" si="18"/>
        <v xml:space="preserve"> </v>
      </c>
      <c r="L525">
        <f t="shared" si="19"/>
        <v>0</v>
      </c>
    </row>
    <row r="526" spans="10:12" x14ac:dyDescent="0.2">
      <c r="J526" s="13"/>
      <c r="K526" t="str">
        <f t="shared" si="18"/>
        <v xml:space="preserve"> </v>
      </c>
      <c r="L526">
        <f t="shared" si="19"/>
        <v>0</v>
      </c>
    </row>
    <row r="527" spans="10:12" x14ac:dyDescent="0.2">
      <c r="J527" s="13"/>
      <c r="K527" t="str">
        <f t="shared" si="18"/>
        <v xml:space="preserve"> </v>
      </c>
      <c r="L527">
        <f t="shared" si="19"/>
        <v>0</v>
      </c>
    </row>
    <row r="528" spans="10:12" x14ac:dyDescent="0.2">
      <c r="J528" s="13"/>
      <c r="K528" t="str">
        <f t="shared" si="18"/>
        <v xml:space="preserve"> </v>
      </c>
      <c r="L528">
        <f t="shared" si="19"/>
        <v>0</v>
      </c>
    </row>
    <row r="529" spans="10:12" x14ac:dyDescent="0.2">
      <c r="J529" s="13"/>
      <c r="K529" t="str">
        <f t="shared" si="18"/>
        <v xml:space="preserve"> </v>
      </c>
      <c r="L529">
        <f t="shared" si="19"/>
        <v>0</v>
      </c>
    </row>
    <row r="530" spans="10:12" x14ac:dyDescent="0.2">
      <c r="J530" s="13"/>
      <c r="K530" t="str">
        <f t="shared" si="18"/>
        <v xml:space="preserve"> </v>
      </c>
      <c r="L530">
        <f t="shared" si="19"/>
        <v>0</v>
      </c>
    </row>
    <row r="531" spans="10:12" x14ac:dyDescent="0.2">
      <c r="J531" s="13"/>
      <c r="K531" t="str">
        <f t="shared" si="18"/>
        <v xml:space="preserve"> </v>
      </c>
      <c r="L531">
        <f t="shared" si="19"/>
        <v>0</v>
      </c>
    </row>
    <row r="532" spans="10:12" x14ac:dyDescent="0.2">
      <c r="J532" s="13"/>
      <c r="K532" t="str">
        <f t="shared" si="18"/>
        <v xml:space="preserve"> </v>
      </c>
      <c r="L532">
        <f t="shared" si="19"/>
        <v>0</v>
      </c>
    </row>
    <row r="533" spans="10:12" x14ac:dyDescent="0.2">
      <c r="J533" s="13"/>
      <c r="K533" t="str">
        <f t="shared" si="18"/>
        <v xml:space="preserve"> </v>
      </c>
      <c r="L533">
        <f t="shared" si="19"/>
        <v>0</v>
      </c>
    </row>
    <row r="534" spans="10:12" x14ac:dyDescent="0.2">
      <c r="J534" s="13"/>
      <c r="K534" t="str">
        <f t="shared" si="18"/>
        <v xml:space="preserve"> </v>
      </c>
      <c r="L534">
        <f t="shared" si="19"/>
        <v>0</v>
      </c>
    </row>
    <row r="535" spans="10:12" x14ac:dyDescent="0.2">
      <c r="J535" s="13"/>
      <c r="K535" t="str">
        <f t="shared" si="18"/>
        <v xml:space="preserve"> </v>
      </c>
      <c r="L535">
        <f t="shared" si="19"/>
        <v>0</v>
      </c>
    </row>
    <row r="536" spans="10:12" x14ac:dyDescent="0.2">
      <c r="J536" s="13"/>
      <c r="K536" t="str">
        <f t="shared" si="18"/>
        <v xml:space="preserve"> </v>
      </c>
      <c r="L536">
        <f t="shared" si="19"/>
        <v>0</v>
      </c>
    </row>
    <row r="537" spans="10:12" x14ac:dyDescent="0.2">
      <c r="J537" s="13"/>
      <c r="K537" t="str">
        <f t="shared" si="18"/>
        <v xml:space="preserve"> </v>
      </c>
      <c r="L537">
        <f t="shared" si="19"/>
        <v>0</v>
      </c>
    </row>
    <row r="538" spans="10:12" x14ac:dyDescent="0.2">
      <c r="J538" s="13"/>
      <c r="K538" t="str">
        <f t="shared" si="18"/>
        <v xml:space="preserve"> </v>
      </c>
      <c r="L538">
        <f t="shared" si="19"/>
        <v>0</v>
      </c>
    </row>
    <row r="539" spans="10:12" x14ac:dyDescent="0.2">
      <c r="J539" s="13"/>
      <c r="K539" t="str">
        <f t="shared" si="18"/>
        <v xml:space="preserve"> </v>
      </c>
      <c r="L539">
        <f t="shared" si="19"/>
        <v>0</v>
      </c>
    </row>
    <row r="540" spans="10:12" x14ac:dyDescent="0.2">
      <c r="J540" s="13"/>
      <c r="K540" t="str">
        <f t="shared" si="18"/>
        <v xml:space="preserve"> </v>
      </c>
      <c r="L540">
        <f t="shared" si="19"/>
        <v>0</v>
      </c>
    </row>
    <row r="541" spans="10:12" x14ac:dyDescent="0.2">
      <c r="J541" s="13"/>
      <c r="K541" t="str">
        <f t="shared" si="18"/>
        <v xml:space="preserve"> </v>
      </c>
      <c r="L541">
        <f t="shared" si="19"/>
        <v>0</v>
      </c>
    </row>
    <row r="542" spans="10:12" x14ac:dyDescent="0.2">
      <c r="J542" s="13"/>
      <c r="K542" t="str">
        <f t="shared" si="18"/>
        <v xml:space="preserve"> </v>
      </c>
      <c r="L542">
        <f t="shared" si="19"/>
        <v>0</v>
      </c>
    </row>
    <row r="543" spans="10:12" x14ac:dyDescent="0.2">
      <c r="J543" s="13"/>
      <c r="K543" t="str">
        <f t="shared" si="18"/>
        <v xml:space="preserve"> </v>
      </c>
      <c r="L543">
        <f t="shared" si="19"/>
        <v>0</v>
      </c>
    </row>
    <row r="544" spans="10:12" x14ac:dyDescent="0.2">
      <c r="J544" s="13"/>
      <c r="K544" t="str">
        <f t="shared" si="18"/>
        <v xml:space="preserve"> </v>
      </c>
      <c r="L544">
        <f t="shared" si="19"/>
        <v>0</v>
      </c>
    </row>
    <row r="545" spans="10:12" x14ac:dyDescent="0.2">
      <c r="J545" s="13"/>
      <c r="K545" t="str">
        <f t="shared" si="18"/>
        <v xml:space="preserve"> </v>
      </c>
      <c r="L545">
        <f t="shared" si="19"/>
        <v>0</v>
      </c>
    </row>
    <row r="546" spans="10:12" x14ac:dyDescent="0.2">
      <c r="J546" s="13"/>
      <c r="K546" t="str">
        <f t="shared" si="18"/>
        <v xml:space="preserve"> </v>
      </c>
      <c r="L546">
        <f t="shared" si="19"/>
        <v>0</v>
      </c>
    </row>
    <row r="547" spans="10:12" x14ac:dyDescent="0.2">
      <c r="J547" s="13"/>
      <c r="K547" t="str">
        <f t="shared" si="18"/>
        <v xml:space="preserve"> </v>
      </c>
      <c r="L547">
        <f t="shared" si="19"/>
        <v>0</v>
      </c>
    </row>
    <row r="548" spans="10:12" x14ac:dyDescent="0.2">
      <c r="J548" s="13"/>
      <c r="K548" t="str">
        <f t="shared" si="18"/>
        <v xml:space="preserve"> </v>
      </c>
      <c r="L548">
        <f t="shared" si="19"/>
        <v>0</v>
      </c>
    </row>
    <row r="549" spans="10:12" x14ac:dyDescent="0.2">
      <c r="J549" s="13"/>
      <c r="K549" t="str">
        <f t="shared" si="18"/>
        <v xml:space="preserve"> </v>
      </c>
      <c r="L549">
        <f t="shared" si="19"/>
        <v>0</v>
      </c>
    </row>
    <row r="550" spans="10:12" x14ac:dyDescent="0.2">
      <c r="J550" s="13"/>
      <c r="K550" t="str">
        <f t="shared" si="18"/>
        <v xml:space="preserve"> </v>
      </c>
      <c r="L550">
        <f t="shared" si="19"/>
        <v>0</v>
      </c>
    </row>
    <row r="551" spans="10:12" x14ac:dyDescent="0.2">
      <c r="J551" s="13"/>
      <c r="K551" t="str">
        <f t="shared" si="18"/>
        <v xml:space="preserve"> </v>
      </c>
      <c r="L551">
        <f t="shared" si="19"/>
        <v>0</v>
      </c>
    </row>
    <row r="552" spans="10:12" x14ac:dyDescent="0.2">
      <c r="J552" s="13"/>
      <c r="K552" t="str">
        <f t="shared" si="18"/>
        <v xml:space="preserve"> </v>
      </c>
      <c r="L552">
        <f t="shared" si="19"/>
        <v>0</v>
      </c>
    </row>
    <row r="553" spans="10:12" x14ac:dyDescent="0.2">
      <c r="J553" s="13"/>
      <c r="K553" t="str">
        <f t="shared" si="18"/>
        <v xml:space="preserve"> </v>
      </c>
      <c r="L553">
        <f t="shared" si="19"/>
        <v>0</v>
      </c>
    </row>
    <row r="554" spans="10:12" x14ac:dyDescent="0.2">
      <c r="J554" s="13"/>
      <c r="K554" t="str">
        <f t="shared" si="18"/>
        <v xml:space="preserve"> </v>
      </c>
      <c r="L554">
        <f t="shared" si="19"/>
        <v>0</v>
      </c>
    </row>
    <row r="555" spans="10:12" x14ac:dyDescent="0.2">
      <c r="J555" s="13"/>
      <c r="K555" t="str">
        <f t="shared" si="18"/>
        <v xml:space="preserve"> </v>
      </c>
      <c r="L555">
        <f t="shared" si="19"/>
        <v>0</v>
      </c>
    </row>
    <row r="556" spans="10:12" x14ac:dyDescent="0.2">
      <c r="J556" s="13"/>
      <c r="K556" t="str">
        <f t="shared" si="18"/>
        <v xml:space="preserve"> </v>
      </c>
      <c r="L556">
        <f t="shared" si="19"/>
        <v>0</v>
      </c>
    </row>
    <row r="557" spans="10:12" x14ac:dyDescent="0.2">
      <c r="J557" s="13"/>
      <c r="K557" t="str">
        <f t="shared" si="18"/>
        <v xml:space="preserve"> </v>
      </c>
      <c r="L557">
        <f t="shared" si="19"/>
        <v>0</v>
      </c>
    </row>
    <row r="558" spans="10:12" x14ac:dyDescent="0.2">
      <c r="J558" s="13"/>
      <c r="K558" t="str">
        <f t="shared" si="18"/>
        <v xml:space="preserve"> </v>
      </c>
      <c r="L558">
        <f t="shared" si="19"/>
        <v>0</v>
      </c>
    </row>
    <row r="559" spans="10:12" x14ac:dyDescent="0.2">
      <c r="J559" s="13"/>
      <c r="K559" t="str">
        <f t="shared" si="18"/>
        <v xml:space="preserve"> </v>
      </c>
      <c r="L559">
        <f t="shared" si="19"/>
        <v>0</v>
      </c>
    </row>
    <row r="560" spans="10:12" x14ac:dyDescent="0.2">
      <c r="J560" s="13"/>
      <c r="K560" t="str">
        <f t="shared" si="18"/>
        <v xml:space="preserve"> </v>
      </c>
      <c r="L560">
        <f t="shared" si="19"/>
        <v>0</v>
      </c>
    </row>
    <row r="561" spans="10:12" x14ac:dyDescent="0.2">
      <c r="J561" s="13"/>
      <c r="K561" t="str">
        <f t="shared" si="18"/>
        <v xml:space="preserve"> </v>
      </c>
      <c r="L561">
        <f t="shared" si="19"/>
        <v>0</v>
      </c>
    </row>
    <row r="562" spans="10:12" x14ac:dyDescent="0.2">
      <c r="J562" s="13"/>
      <c r="K562" t="str">
        <f t="shared" si="18"/>
        <v xml:space="preserve"> </v>
      </c>
      <c r="L562">
        <f t="shared" si="19"/>
        <v>0</v>
      </c>
    </row>
    <row r="563" spans="10:12" x14ac:dyDescent="0.2">
      <c r="J563" s="13"/>
      <c r="K563" t="str">
        <f t="shared" si="18"/>
        <v xml:space="preserve"> </v>
      </c>
      <c r="L563">
        <f t="shared" si="19"/>
        <v>0</v>
      </c>
    </row>
    <row r="564" spans="10:12" x14ac:dyDescent="0.2">
      <c r="J564" s="13"/>
      <c r="K564" t="str">
        <f t="shared" si="18"/>
        <v xml:space="preserve"> </v>
      </c>
      <c r="L564">
        <f t="shared" si="19"/>
        <v>0</v>
      </c>
    </row>
    <row r="565" spans="10:12" x14ac:dyDescent="0.2">
      <c r="J565" s="13"/>
      <c r="K565" t="str">
        <f t="shared" si="18"/>
        <v xml:space="preserve"> </v>
      </c>
      <c r="L565">
        <f t="shared" si="19"/>
        <v>0</v>
      </c>
    </row>
    <row r="566" spans="10:12" x14ac:dyDescent="0.2">
      <c r="J566" s="13"/>
      <c r="K566" t="str">
        <f t="shared" si="18"/>
        <v xml:space="preserve"> </v>
      </c>
      <c r="L566">
        <f t="shared" si="19"/>
        <v>0</v>
      </c>
    </row>
    <row r="567" spans="10:12" x14ac:dyDescent="0.2">
      <c r="J567" s="13"/>
      <c r="K567" t="str">
        <f t="shared" si="18"/>
        <v xml:space="preserve"> </v>
      </c>
      <c r="L567">
        <f t="shared" si="19"/>
        <v>0</v>
      </c>
    </row>
    <row r="568" spans="10:12" x14ac:dyDescent="0.2">
      <c r="J568" s="13"/>
      <c r="K568" t="str">
        <f t="shared" si="18"/>
        <v xml:space="preserve"> </v>
      </c>
      <c r="L568">
        <f t="shared" si="19"/>
        <v>0</v>
      </c>
    </row>
    <row r="569" spans="10:12" x14ac:dyDescent="0.2">
      <c r="J569" s="13"/>
      <c r="K569" t="str">
        <f t="shared" si="18"/>
        <v xml:space="preserve"> </v>
      </c>
      <c r="L569">
        <f t="shared" si="19"/>
        <v>0</v>
      </c>
    </row>
    <row r="570" spans="10:12" x14ac:dyDescent="0.2">
      <c r="J570" s="13"/>
      <c r="K570" t="str">
        <f t="shared" si="18"/>
        <v xml:space="preserve"> </v>
      </c>
      <c r="L570">
        <f t="shared" si="19"/>
        <v>0</v>
      </c>
    </row>
    <row r="571" spans="10:12" x14ac:dyDescent="0.2">
      <c r="J571" s="13"/>
      <c r="K571" t="str">
        <f t="shared" si="18"/>
        <v xml:space="preserve"> </v>
      </c>
      <c r="L571">
        <f t="shared" si="19"/>
        <v>0</v>
      </c>
    </row>
    <row r="572" spans="10:12" x14ac:dyDescent="0.2">
      <c r="J572" s="13"/>
      <c r="K572" t="str">
        <f t="shared" si="18"/>
        <v xml:space="preserve"> </v>
      </c>
      <c r="L572">
        <f t="shared" si="19"/>
        <v>0</v>
      </c>
    </row>
    <row r="573" spans="10:12" x14ac:dyDescent="0.2">
      <c r="J573" s="13"/>
      <c r="K573" t="str">
        <f t="shared" si="18"/>
        <v xml:space="preserve"> </v>
      </c>
      <c r="L573">
        <f t="shared" si="19"/>
        <v>0</v>
      </c>
    </row>
    <row r="574" spans="10:12" x14ac:dyDescent="0.2">
      <c r="J574" s="13"/>
      <c r="K574" t="str">
        <f t="shared" si="18"/>
        <v xml:space="preserve"> </v>
      </c>
      <c r="L574">
        <f t="shared" si="19"/>
        <v>0</v>
      </c>
    </row>
    <row r="575" spans="10:12" x14ac:dyDescent="0.2">
      <c r="J575" s="13"/>
      <c r="K575" t="str">
        <f t="shared" si="18"/>
        <v xml:space="preserve"> </v>
      </c>
      <c r="L575">
        <f t="shared" si="19"/>
        <v>0</v>
      </c>
    </row>
    <row r="576" spans="10:12" x14ac:dyDescent="0.2">
      <c r="J576" s="13"/>
      <c r="K576" t="str">
        <f t="shared" si="18"/>
        <v xml:space="preserve"> </v>
      </c>
      <c r="L576">
        <f t="shared" si="19"/>
        <v>0</v>
      </c>
    </row>
    <row r="577" spans="10:12" x14ac:dyDescent="0.2">
      <c r="J577" s="13"/>
      <c r="K577" t="str">
        <f t="shared" si="18"/>
        <v xml:space="preserve"> </v>
      </c>
      <c r="L577">
        <f t="shared" si="19"/>
        <v>0</v>
      </c>
    </row>
    <row r="578" spans="10:12" x14ac:dyDescent="0.2">
      <c r="J578" s="13"/>
      <c r="K578" t="str">
        <f t="shared" si="18"/>
        <v xml:space="preserve"> </v>
      </c>
      <c r="L578">
        <f t="shared" si="19"/>
        <v>0</v>
      </c>
    </row>
    <row r="579" spans="10:12" x14ac:dyDescent="0.2">
      <c r="J579" s="13"/>
      <c r="K579" t="str">
        <f t="shared" ref="K579:K591" si="20">CONCATENATE(A579," ",+B579)</f>
        <v xml:space="preserve"> </v>
      </c>
      <c r="L579">
        <f t="shared" ref="L579:L591" si="21">F579</f>
        <v>0</v>
      </c>
    </row>
    <row r="580" spans="10:12" x14ac:dyDescent="0.2">
      <c r="J580" s="13"/>
      <c r="K580" t="str">
        <f t="shared" si="20"/>
        <v xml:space="preserve"> </v>
      </c>
      <c r="L580">
        <f t="shared" si="21"/>
        <v>0</v>
      </c>
    </row>
    <row r="581" spans="10:12" x14ac:dyDescent="0.2">
      <c r="J581" s="13"/>
      <c r="K581" t="str">
        <f t="shared" si="20"/>
        <v xml:space="preserve"> </v>
      </c>
      <c r="L581">
        <f t="shared" si="21"/>
        <v>0</v>
      </c>
    </row>
    <row r="582" spans="10:12" x14ac:dyDescent="0.2">
      <c r="J582" s="13"/>
      <c r="K582" t="str">
        <f t="shared" si="20"/>
        <v xml:space="preserve"> </v>
      </c>
      <c r="L582">
        <f t="shared" si="21"/>
        <v>0</v>
      </c>
    </row>
    <row r="583" spans="10:12" x14ac:dyDescent="0.2">
      <c r="J583" s="13"/>
      <c r="K583" t="str">
        <f t="shared" si="20"/>
        <v xml:space="preserve"> </v>
      </c>
      <c r="L583">
        <f t="shared" si="21"/>
        <v>0</v>
      </c>
    </row>
    <row r="584" spans="10:12" x14ac:dyDescent="0.2">
      <c r="J584" s="13"/>
      <c r="K584" t="str">
        <f t="shared" si="20"/>
        <v xml:space="preserve"> </v>
      </c>
      <c r="L584">
        <f t="shared" si="21"/>
        <v>0</v>
      </c>
    </row>
    <row r="585" spans="10:12" x14ac:dyDescent="0.2">
      <c r="J585" s="13"/>
      <c r="K585" t="str">
        <f t="shared" si="20"/>
        <v xml:space="preserve"> </v>
      </c>
      <c r="L585">
        <f t="shared" si="21"/>
        <v>0</v>
      </c>
    </row>
    <row r="586" spans="10:12" x14ac:dyDescent="0.2">
      <c r="J586" s="13"/>
      <c r="K586" t="str">
        <f t="shared" si="20"/>
        <v xml:space="preserve"> </v>
      </c>
      <c r="L586">
        <f t="shared" si="21"/>
        <v>0</v>
      </c>
    </row>
    <row r="587" spans="10:12" x14ac:dyDescent="0.2">
      <c r="J587" s="13"/>
      <c r="K587" t="str">
        <f t="shared" si="20"/>
        <v xml:space="preserve"> </v>
      </c>
      <c r="L587">
        <f t="shared" si="21"/>
        <v>0</v>
      </c>
    </row>
    <row r="588" spans="10:12" x14ac:dyDescent="0.2">
      <c r="J588" s="13"/>
      <c r="K588" t="str">
        <f t="shared" si="20"/>
        <v xml:space="preserve"> </v>
      </c>
      <c r="L588">
        <f t="shared" si="21"/>
        <v>0</v>
      </c>
    </row>
    <row r="589" spans="10:12" x14ac:dyDescent="0.2">
      <c r="J589" s="13"/>
      <c r="K589" t="str">
        <f t="shared" si="20"/>
        <v xml:space="preserve"> </v>
      </c>
      <c r="L589">
        <f t="shared" si="21"/>
        <v>0</v>
      </c>
    </row>
    <row r="590" spans="10:12" x14ac:dyDescent="0.2">
      <c r="J590" s="13"/>
      <c r="K590" t="str">
        <f t="shared" si="20"/>
        <v xml:space="preserve"> </v>
      </c>
      <c r="L590">
        <f t="shared" si="21"/>
        <v>0</v>
      </c>
    </row>
    <row r="591" spans="10:12" x14ac:dyDescent="0.2">
      <c r="J591" s="13"/>
      <c r="K591" t="str">
        <f t="shared" si="20"/>
        <v xml:space="preserve"> </v>
      </c>
      <c r="L591">
        <f t="shared" si="21"/>
        <v>0</v>
      </c>
    </row>
    <row r="592" spans="10:12" x14ac:dyDescent="0.2">
      <c r="J592" s="13"/>
      <c r="K592" t="str">
        <f t="shared" ref="K592:K655" si="22">CONCATENATE(A592," ",+B592)</f>
        <v xml:space="preserve"> </v>
      </c>
      <c r="L592">
        <f t="shared" ref="L592:L655" si="23">F592</f>
        <v>0</v>
      </c>
    </row>
    <row r="593" spans="10:12" x14ac:dyDescent="0.2">
      <c r="J593" s="13"/>
      <c r="K593" t="str">
        <f t="shared" si="22"/>
        <v xml:space="preserve"> </v>
      </c>
      <c r="L593">
        <f t="shared" si="23"/>
        <v>0</v>
      </c>
    </row>
    <row r="594" spans="10:12" x14ac:dyDescent="0.2">
      <c r="J594" s="13"/>
      <c r="K594" t="str">
        <f t="shared" si="22"/>
        <v xml:space="preserve"> </v>
      </c>
      <c r="L594">
        <f t="shared" si="23"/>
        <v>0</v>
      </c>
    </row>
    <row r="595" spans="10:12" x14ac:dyDescent="0.2">
      <c r="J595" s="13"/>
      <c r="K595" t="str">
        <f t="shared" si="22"/>
        <v xml:space="preserve"> </v>
      </c>
      <c r="L595">
        <f t="shared" si="23"/>
        <v>0</v>
      </c>
    </row>
    <row r="596" spans="10:12" x14ac:dyDescent="0.2">
      <c r="J596" s="13"/>
      <c r="K596" t="str">
        <f t="shared" si="22"/>
        <v xml:space="preserve"> </v>
      </c>
      <c r="L596">
        <f t="shared" si="23"/>
        <v>0</v>
      </c>
    </row>
    <row r="597" spans="10:12" x14ac:dyDescent="0.2">
      <c r="J597" s="13"/>
      <c r="K597" t="str">
        <f t="shared" si="22"/>
        <v xml:space="preserve"> </v>
      </c>
      <c r="L597">
        <f t="shared" si="23"/>
        <v>0</v>
      </c>
    </row>
    <row r="598" spans="10:12" x14ac:dyDescent="0.2">
      <c r="J598" s="13"/>
      <c r="K598" t="str">
        <f t="shared" si="22"/>
        <v xml:space="preserve"> </v>
      </c>
      <c r="L598">
        <f t="shared" si="23"/>
        <v>0</v>
      </c>
    </row>
    <row r="599" spans="10:12" x14ac:dyDescent="0.2">
      <c r="J599" s="13"/>
      <c r="K599" t="str">
        <f t="shared" si="22"/>
        <v xml:space="preserve"> </v>
      </c>
      <c r="L599">
        <f t="shared" si="23"/>
        <v>0</v>
      </c>
    </row>
    <row r="600" spans="10:12" x14ac:dyDescent="0.2">
      <c r="J600" s="13"/>
      <c r="K600" t="str">
        <f t="shared" si="22"/>
        <v xml:space="preserve"> </v>
      </c>
      <c r="L600">
        <f t="shared" si="23"/>
        <v>0</v>
      </c>
    </row>
    <row r="601" spans="10:12" x14ac:dyDescent="0.2">
      <c r="J601" s="13"/>
      <c r="K601" t="str">
        <f t="shared" si="22"/>
        <v xml:space="preserve"> </v>
      </c>
      <c r="L601">
        <f t="shared" si="23"/>
        <v>0</v>
      </c>
    </row>
    <row r="602" spans="10:12" x14ac:dyDescent="0.2">
      <c r="J602" s="13"/>
      <c r="K602" t="str">
        <f t="shared" si="22"/>
        <v xml:space="preserve"> </v>
      </c>
      <c r="L602">
        <f t="shared" si="23"/>
        <v>0</v>
      </c>
    </row>
    <row r="603" spans="10:12" x14ac:dyDescent="0.2">
      <c r="J603" s="13"/>
      <c r="K603" t="str">
        <f t="shared" si="22"/>
        <v xml:space="preserve"> </v>
      </c>
      <c r="L603">
        <f t="shared" si="23"/>
        <v>0</v>
      </c>
    </row>
    <row r="604" spans="10:12" x14ac:dyDescent="0.2">
      <c r="J604" s="13"/>
      <c r="K604" t="str">
        <f t="shared" si="22"/>
        <v xml:space="preserve"> </v>
      </c>
      <c r="L604">
        <f t="shared" si="23"/>
        <v>0</v>
      </c>
    </row>
    <row r="605" spans="10:12" x14ac:dyDescent="0.2">
      <c r="J605" s="13"/>
      <c r="K605" t="str">
        <f t="shared" si="22"/>
        <v xml:space="preserve"> </v>
      </c>
      <c r="L605">
        <f t="shared" si="23"/>
        <v>0</v>
      </c>
    </row>
    <row r="606" spans="10:12" x14ac:dyDescent="0.2">
      <c r="J606" s="13"/>
      <c r="K606" t="str">
        <f t="shared" si="22"/>
        <v xml:space="preserve"> </v>
      </c>
      <c r="L606">
        <f t="shared" si="23"/>
        <v>0</v>
      </c>
    </row>
    <row r="607" spans="10:12" x14ac:dyDescent="0.2">
      <c r="J607" s="13"/>
      <c r="K607" t="str">
        <f t="shared" si="22"/>
        <v xml:space="preserve"> </v>
      </c>
      <c r="L607">
        <f t="shared" si="23"/>
        <v>0</v>
      </c>
    </row>
    <row r="608" spans="10:12" x14ac:dyDescent="0.2">
      <c r="J608" s="13"/>
      <c r="K608" t="str">
        <f t="shared" si="22"/>
        <v xml:space="preserve"> </v>
      </c>
      <c r="L608">
        <f t="shared" si="23"/>
        <v>0</v>
      </c>
    </row>
    <row r="609" spans="10:12" x14ac:dyDescent="0.2">
      <c r="J609" s="13"/>
      <c r="K609" t="str">
        <f t="shared" si="22"/>
        <v xml:space="preserve"> </v>
      </c>
      <c r="L609">
        <f t="shared" si="23"/>
        <v>0</v>
      </c>
    </row>
    <row r="610" spans="10:12" x14ac:dyDescent="0.2">
      <c r="J610" s="13"/>
      <c r="K610" t="str">
        <f t="shared" si="22"/>
        <v xml:space="preserve"> </v>
      </c>
      <c r="L610">
        <f t="shared" si="23"/>
        <v>0</v>
      </c>
    </row>
    <row r="611" spans="10:12" x14ac:dyDescent="0.2">
      <c r="J611" s="13"/>
      <c r="K611" t="str">
        <f t="shared" si="22"/>
        <v xml:space="preserve"> </v>
      </c>
      <c r="L611">
        <f t="shared" si="23"/>
        <v>0</v>
      </c>
    </row>
    <row r="612" spans="10:12" x14ac:dyDescent="0.2">
      <c r="J612" s="13"/>
      <c r="K612" t="str">
        <f t="shared" si="22"/>
        <v xml:space="preserve"> </v>
      </c>
      <c r="L612">
        <f t="shared" si="23"/>
        <v>0</v>
      </c>
    </row>
    <row r="613" spans="10:12" x14ac:dyDescent="0.2">
      <c r="J613" s="13"/>
      <c r="K613" t="str">
        <f t="shared" si="22"/>
        <v xml:space="preserve"> </v>
      </c>
      <c r="L613">
        <f t="shared" si="23"/>
        <v>0</v>
      </c>
    </row>
    <row r="614" spans="10:12" x14ac:dyDescent="0.2">
      <c r="J614" s="13"/>
      <c r="K614" t="str">
        <f t="shared" si="22"/>
        <v xml:space="preserve"> </v>
      </c>
      <c r="L614">
        <f t="shared" si="23"/>
        <v>0</v>
      </c>
    </row>
    <row r="615" spans="10:12" x14ac:dyDescent="0.2">
      <c r="J615" s="13"/>
      <c r="K615" t="str">
        <f t="shared" si="22"/>
        <v xml:space="preserve"> </v>
      </c>
      <c r="L615">
        <f t="shared" si="23"/>
        <v>0</v>
      </c>
    </row>
    <row r="616" spans="10:12" x14ac:dyDescent="0.2">
      <c r="J616" s="13"/>
      <c r="K616" t="str">
        <f t="shared" si="22"/>
        <v xml:space="preserve"> </v>
      </c>
      <c r="L616">
        <f t="shared" si="23"/>
        <v>0</v>
      </c>
    </row>
    <row r="617" spans="10:12" x14ac:dyDescent="0.2">
      <c r="J617" s="13"/>
      <c r="K617" t="str">
        <f t="shared" si="22"/>
        <v xml:space="preserve"> </v>
      </c>
      <c r="L617">
        <f t="shared" si="23"/>
        <v>0</v>
      </c>
    </row>
    <row r="618" spans="10:12" x14ac:dyDescent="0.2">
      <c r="J618" s="13"/>
      <c r="K618" t="str">
        <f t="shared" si="22"/>
        <v xml:space="preserve"> </v>
      </c>
      <c r="L618">
        <f t="shared" si="23"/>
        <v>0</v>
      </c>
    </row>
    <row r="619" spans="10:12" x14ac:dyDescent="0.2">
      <c r="J619" s="13"/>
      <c r="K619" t="str">
        <f t="shared" si="22"/>
        <v xml:space="preserve"> </v>
      </c>
      <c r="L619">
        <f t="shared" si="23"/>
        <v>0</v>
      </c>
    </row>
    <row r="620" spans="10:12" x14ac:dyDescent="0.2">
      <c r="J620" s="13"/>
      <c r="K620" t="str">
        <f t="shared" si="22"/>
        <v xml:space="preserve"> </v>
      </c>
      <c r="L620">
        <f t="shared" si="23"/>
        <v>0</v>
      </c>
    </row>
    <row r="621" spans="10:12" x14ac:dyDescent="0.2">
      <c r="J621" s="13"/>
      <c r="K621" t="str">
        <f t="shared" si="22"/>
        <v xml:space="preserve"> </v>
      </c>
      <c r="L621">
        <f t="shared" si="23"/>
        <v>0</v>
      </c>
    </row>
    <row r="622" spans="10:12" x14ac:dyDescent="0.2">
      <c r="J622" s="13"/>
      <c r="K622" t="str">
        <f t="shared" si="22"/>
        <v xml:space="preserve"> </v>
      </c>
      <c r="L622">
        <f t="shared" si="23"/>
        <v>0</v>
      </c>
    </row>
    <row r="623" spans="10:12" x14ac:dyDescent="0.2">
      <c r="J623" s="13"/>
      <c r="K623" t="str">
        <f t="shared" si="22"/>
        <v xml:space="preserve"> </v>
      </c>
      <c r="L623">
        <f t="shared" si="23"/>
        <v>0</v>
      </c>
    </row>
    <row r="624" spans="10:12" x14ac:dyDescent="0.2">
      <c r="J624" s="13"/>
      <c r="K624" t="str">
        <f t="shared" si="22"/>
        <v xml:space="preserve"> </v>
      </c>
      <c r="L624">
        <f t="shared" si="23"/>
        <v>0</v>
      </c>
    </row>
    <row r="625" spans="10:12" x14ac:dyDescent="0.2">
      <c r="J625" s="13"/>
      <c r="K625" t="str">
        <f t="shared" si="22"/>
        <v xml:space="preserve"> </v>
      </c>
      <c r="L625">
        <f t="shared" si="23"/>
        <v>0</v>
      </c>
    </row>
    <row r="626" spans="10:12" x14ac:dyDescent="0.2">
      <c r="J626" s="13"/>
      <c r="K626" t="str">
        <f t="shared" si="22"/>
        <v xml:space="preserve"> </v>
      </c>
      <c r="L626">
        <f t="shared" si="23"/>
        <v>0</v>
      </c>
    </row>
    <row r="627" spans="10:12" x14ac:dyDescent="0.2">
      <c r="J627" s="13"/>
      <c r="K627" t="str">
        <f t="shared" si="22"/>
        <v xml:space="preserve"> </v>
      </c>
      <c r="L627">
        <f t="shared" si="23"/>
        <v>0</v>
      </c>
    </row>
    <row r="628" spans="10:12" x14ac:dyDescent="0.2">
      <c r="J628" s="13"/>
      <c r="K628" t="str">
        <f t="shared" si="22"/>
        <v xml:space="preserve"> </v>
      </c>
      <c r="L628">
        <f t="shared" si="23"/>
        <v>0</v>
      </c>
    </row>
    <row r="629" spans="10:12" x14ac:dyDescent="0.2">
      <c r="J629" s="13"/>
      <c r="K629" t="str">
        <f t="shared" si="22"/>
        <v xml:space="preserve"> </v>
      </c>
      <c r="L629">
        <f t="shared" si="23"/>
        <v>0</v>
      </c>
    </row>
    <row r="630" spans="10:12" x14ac:dyDescent="0.2">
      <c r="J630" s="13"/>
      <c r="K630" t="str">
        <f t="shared" si="22"/>
        <v xml:space="preserve"> </v>
      </c>
      <c r="L630">
        <f t="shared" si="23"/>
        <v>0</v>
      </c>
    </row>
    <row r="631" spans="10:12" x14ac:dyDescent="0.2">
      <c r="J631" s="13"/>
      <c r="K631" t="str">
        <f t="shared" si="22"/>
        <v xml:space="preserve"> </v>
      </c>
      <c r="L631">
        <f t="shared" si="23"/>
        <v>0</v>
      </c>
    </row>
    <row r="632" spans="10:12" x14ac:dyDescent="0.2">
      <c r="J632" s="13"/>
      <c r="K632" t="str">
        <f t="shared" si="22"/>
        <v xml:space="preserve"> </v>
      </c>
      <c r="L632">
        <f t="shared" si="23"/>
        <v>0</v>
      </c>
    </row>
    <row r="633" spans="10:12" x14ac:dyDescent="0.2">
      <c r="J633" s="13"/>
      <c r="K633" t="str">
        <f t="shared" si="22"/>
        <v xml:space="preserve"> </v>
      </c>
      <c r="L633">
        <f t="shared" si="23"/>
        <v>0</v>
      </c>
    </row>
    <row r="634" spans="10:12" x14ac:dyDescent="0.2">
      <c r="J634" s="13"/>
      <c r="K634" t="str">
        <f t="shared" si="22"/>
        <v xml:space="preserve"> </v>
      </c>
      <c r="L634">
        <f t="shared" si="23"/>
        <v>0</v>
      </c>
    </row>
    <row r="635" spans="10:12" x14ac:dyDescent="0.2">
      <c r="J635" s="13"/>
      <c r="K635" t="str">
        <f t="shared" si="22"/>
        <v xml:space="preserve"> </v>
      </c>
      <c r="L635">
        <f t="shared" si="23"/>
        <v>0</v>
      </c>
    </row>
    <row r="636" spans="10:12" x14ac:dyDescent="0.2">
      <c r="J636" s="13"/>
      <c r="K636" t="str">
        <f t="shared" si="22"/>
        <v xml:space="preserve"> </v>
      </c>
      <c r="L636">
        <f t="shared" si="23"/>
        <v>0</v>
      </c>
    </row>
    <row r="637" spans="10:12" x14ac:dyDescent="0.2">
      <c r="J637" s="13"/>
      <c r="K637" t="str">
        <f t="shared" si="22"/>
        <v xml:space="preserve"> </v>
      </c>
      <c r="L637">
        <f t="shared" si="23"/>
        <v>0</v>
      </c>
    </row>
    <row r="638" spans="10:12" x14ac:dyDescent="0.2">
      <c r="J638" s="13"/>
      <c r="K638" t="str">
        <f t="shared" si="22"/>
        <v xml:space="preserve"> </v>
      </c>
      <c r="L638">
        <f t="shared" si="23"/>
        <v>0</v>
      </c>
    </row>
    <row r="639" spans="10:12" x14ac:dyDescent="0.2">
      <c r="J639" s="13"/>
      <c r="K639" t="str">
        <f t="shared" si="22"/>
        <v xml:space="preserve"> </v>
      </c>
      <c r="L639">
        <f t="shared" si="23"/>
        <v>0</v>
      </c>
    </row>
    <row r="640" spans="10:12" x14ac:dyDescent="0.2">
      <c r="J640" s="13"/>
      <c r="K640" t="str">
        <f t="shared" si="22"/>
        <v xml:space="preserve"> </v>
      </c>
      <c r="L640">
        <f t="shared" si="23"/>
        <v>0</v>
      </c>
    </row>
    <row r="641" spans="10:12" x14ac:dyDescent="0.2">
      <c r="J641" s="13"/>
      <c r="K641" t="str">
        <f t="shared" si="22"/>
        <v xml:space="preserve"> </v>
      </c>
      <c r="L641">
        <f t="shared" si="23"/>
        <v>0</v>
      </c>
    </row>
    <row r="642" spans="10:12" x14ac:dyDescent="0.2">
      <c r="J642" s="13"/>
      <c r="K642" t="str">
        <f t="shared" si="22"/>
        <v xml:space="preserve"> </v>
      </c>
      <c r="L642">
        <f t="shared" si="23"/>
        <v>0</v>
      </c>
    </row>
    <row r="643" spans="10:12" x14ac:dyDescent="0.2">
      <c r="J643" s="13"/>
      <c r="K643" t="str">
        <f t="shared" si="22"/>
        <v xml:space="preserve"> </v>
      </c>
      <c r="L643">
        <f t="shared" si="23"/>
        <v>0</v>
      </c>
    </row>
    <row r="644" spans="10:12" x14ac:dyDescent="0.2">
      <c r="J644" s="13"/>
      <c r="K644" t="str">
        <f t="shared" si="22"/>
        <v xml:space="preserve"> </v>
      </c>
      <c r="L644">
        <f t="shared" si="23"/>
        <v>0</v>
      </c>
    </row>
    <row r="645" spans="10:12" x14ac:dyDescent="0.2">
      <c r="J645" s="13"/>
      <c r="K645" t="str">
        <f t="shared" si="22"/>
        <v xml:space="preserve"> </v>
      </c>
      <c r="L645">
        <f t="shared" si="23"/>
        <v>0</v>
      </c>
    </row>
    <row r="646" spans="10:12" x14ac:dyDescent="0.2">
      <c r="J646" s="13"/>
      <c r="K646" t="str">
        <f t="shared" si="22"/>
        <v xml:space="preserve"> </v>
      </c>
      <c r="L646">
        <f t="shared" si="23"/>
        <v>0</v>
      </c>
    </row>
    <row r="647" spans="10:12" x14ac:dyDescent="0.2">
      <c r="J647" s="13"/>
      <c r="K647" t="str">
        <f t="shared" si="22"/>
        <v xml:space="preserve"> </v>
      </c>
      <c r="L647">
        <f t="shared" si="23"/>
        <v>0</v>
      </c>
    </row>
    <row r="648" spans="10:12" x14ac:dyDescent="0.2">
      <c r="J648" s="13"/>
      <c r="K648" t="str">
        <f t="shared" si="22"/>
        <v xml:space="preserve"> </v>
      </c>
      <c r="L648">
        <f t="shared" si="23"/>
        <v>0</v>
      </c>
    </row>
    <row r="649" spans="10:12" x14ac:dyDescent="0.2">
      <c r="J649" s="13"/>
      <c r="K649" t="str">
        <f t="shared" si="22"/>
        <v xml:space="preserve"> </v>
      </c>
      <c r="L649">
        <f t="shared" si="23"/>
        <v>0</v>
      </c>
    </row>
    <row r="650" spans="10:12" x14ac:dyDescent="0.2">
      <c r="J650" s="13"/>
      <c r="K650" t="str">
        <f t="shared" si="22"/>
        <v xml:space="preserve"> </v>
      </c>
      <c r="L650">
        <f t="shared" si="23"/>
        <v>0</v>
      </c>
    </row>
    <row r="651" spans="10:12" x14ac:dyDescent="0.2">
      <c r="J651" s="13"/>
      <c r="K651" t="str">
        <f t="shared" si="22"/>
        <v xml:space="preserve"> </v>
      </c>
      <c r="L651">
        <f t="shared" si="23"/>
        <v>0</v>
      </c>
    </row>
    <row r="652" spans="10:12" x14ac:dyDescent="0.2">
      <c r="J652" s="13"/>
      <c r="K652" t="str">
        <f t="shared" si="22"/>
        <v xml:space="preserve"> </v>
      </c>
      <c r="L652">
        <f t="shared" si="23"/>
        <v>0</v>
      </c>
    </row>
    <row r="653" spans="10:12" x14ac:dyDescent="0.2">
      <c r="J653" s="13"/>
      <c r="K653" t="str">
        <f t="shared" si="22"/>
        <v xml:space="preserve"> </v>
      </c>
      <c r="L653">
        <f t="shared" si="23"/>
        <v>0</v>
      </c>
    </row>
    <row r="654" spans="10:12" x14ac:dyDescent="0.2">
      <c r="J654" s="13"/>
      <c r="K654" t="str">
        <f t="shared" si="22"/>
        <v xml:space="preserve"> </v>
      </c>
      <c r="L654">
        <f t="shared" si="23"/>
        <v>0</v>
      </c>
    </row>
    <row r="655" spans="10:12" x14ac:dyDescent="0.2">
      <c r="J655" s="13"/>
      <c r="K655" t="str">
        <f t="shared" si="22"/>
        <v xml:space="preserve"> </v>
      </c>
      <c r="L655">
        <f t="shared" si="23"/>
        <v>0</v>
      </c>
    </row>
    <row r="656" spans="10:12" x14ac:dyDescent="0.2">
      <c r="J656" s="13"/>
      <c r="K656" t="str">
        <f t="shared" ref="K656:K719" si="24">CONCATENATE(A656," ",+B656)</f>
        <v xml:space="preserve"> </v>
      </c>
      <c r="L656">
        <f t="shared" ref="L656:L719" si="25">F656</f>
        <v>0</v>
      </c>
    </row>
    <row r="657" spans="10:12" x14ac:dyDescent="0.2">
      <c r="J657" s="13"/>
      <c r="K657" t="str">
        <f t="shared" si="24"/>
        <v xml:space="preserve"> </v>
      </c>
      <c r="L657">
        <f t="shared" si="25"/>
        <v>0</v>
      </c>
    </row>
    <row r="658" spans="10:12" x14ac:dyDescent="0.2">
      <c r="J658" s="13"/>
      <c r="K658" t="str">
        <f t="shared" si="24"/>
        <v xml:space="preserve"> </v>
      </c>
      <c r="L658">
        <f t="shared" si="25"/>
        <v>0</v>
      </c>
    </row>
    <row r="659" spans="10:12" x14ac:dyDescent="0.2">
      <c r="J659" s="13"/>
      <c r="K659" t="str">
        <f t="shared" si="24"/>
        <v xml:space="preserve"> </v>
      </c>
      <c r="L659">
        <f t="shared" si="25"/>
        <v>0</v>
      </c>
    </row>
    <row r="660" spans="10:12" x14ac:dyDescent="0.2">
      <c r="J660" s="13"/>
      <c r="K660" t="str">
        <f t="shared" si="24"/>
        <v xml:space="preserve"> </v>
      </c>
      <c r="L660">
        <f t="shared" si="25"/>
        <v>0</v>
      </c>
    </row>
    <row r="661" spans="10:12" x14ac:dyDescent="0.2">
      <c r="J661" s="13"/>
      <c r="K661" t="str">
        <f t="shared" si="24"/>
        <v xml:space="preserve"> </v>
      </c>
      <c r="L661">
        <f t="shared" si="25"/>
        <v>0</v>
      </c>
    </row>
    <row r="662" spans="10:12" x14ac:dyDescent="0.2">
      <c r="J662" s="13"/>
      <c r="K662" t="str">
        <f t="shared" si="24"/>
        <v xml:space="preserve"> </v>
      </c>
      <c r="L662">
        <f t="shared" si="25"/>
        <v>0</v>
      </c>
    </row>
    <row r="663" spans="10:12" x14ac:dyDescent="0.2">
      <c r="J663" s="13"/>
      <c r="K663" t="str">
        <f t="shared" si="24"/>
        <v xml:space="preserve"> </v>
      </c>
      <c r="L663">
        <f t="shared" si="25"/>
        <v>0</v>
      </c>
    </row>
    <row r="664" spans="10:12" x14ac:dyDescent="0.2">
      <c r="J664" s="13"/>
      <c r="K664" t="str">
        <f t="shared" si="24"/>
        <v xml:space="preserve"> </v>
      </c>
      <c r="L664">
        <f t="shared" si="25"/>
        <v>0</v>
      </c>
    </row>
    <row r="665" spans="10:12" x14ac:dyDescent="0.2">
      <c r="J665" s="13"/>
      <c r="K665" t="str">
        <f t="shared" si="24"/>
        <v xml:space="preserve"> </v>
      </c>
      <c r="L665">
        <f t="shared" si="25"/>
        <v>0</v>
      </c>
    </row>
    <row r="666" spans="10:12" x14ac:dyDescent="0.2">
      <c r="J666" s="13"/>
      <c r="K666" t="str">
        <f t="shared" si="24"/>
        <v xml:space="preserve"> </v>
      </c>
      <c r="L666">
        <f t="shared" si="25"/>
        <v>0</v>
      </c>
    </row>
    <row r="667" spans="10:12" x14ac:dyDescent="0.2">
      <c r="J667" s="13"/>
      <c r="K667" t="str">
        <f t="shared" si="24"/>
        <v xml:space="preserve"> </v>
      </c>
      <c r="L667">
        <f t="shared" si="25"/>
        <v>0</v>
      </c>
    </row>
    <row r="668" spans="10:12" x14ac:dyDescent="0.2">
      <c r="J668" s="13"/>
      <c r="K668" t="str">
        <f t="shared" si="24"/>
        <v xml:space="preserve"> </v>
      </c>
      <c r="L668">
        <f t="shared" si="25"/>
        <v>0</v>
      </c>
    </row>
    <row r="669" spans="10:12" x14ac:dyDescent="0.2">
      <c r="J669" s="13"/>
      <c r="K669" t="str">
        <f t="shared" si="24"/>
        <v xml:space="preserve"> </v>
      </c>
      <c r="L669">
        <f t="shared" si="25"/>
        <v>0</v>
      </c>
    </row>
    <row r="670" spans="10:12" x14ac:dyDescent="0.2">
      <c r="J670" s="13"/>
      <c r="K670" t="str">
        <f t="shared" si="24"/>
        <v xml:space="preserve"> </v>
      </c>
      <c r="L670">
        <f t="shared" si="25"/>
        <v>0</v>
      </c>
    </row>
    <row r="671" spans="10:12" x14ac:dyDescent="0.2">
      <c r="J671" s="13"/>
      <c r="K671" t="str">
        <f t="shared" si="24"/>
        <v xml:space="preserve"> </v>
      </c>
      <c r="L671">
        <f t="shared" si="25"/>
        <v>0</v>
      </c>
    </row>
    <row r="672" spans="10:12" x14ac:dyDescent="0.2">
      <c r="J672" s="13"/>
      <c r="K672" t="str">
        <f t="shared" si="24"/>
        <v xml:space="preserve"> </v>
      </c>
      <c r="L672">
        <f t="shared" si="25"/>
        <v>0</v>
      </c>
    </row>
    <row r="673" spans="10:12" x14ac:dyDescent="0.2">
      <c r="J673" s="13"/>
      <c r="K673" t="str">
        <f t="shared" si="24"/>
        <v xml:space="preserve"> </v>
      </c>
      <c r="L673">
        <f t="shared" si="25"/>
        <v>0</v>
      </c>
    </row>
    <row r="674" spans="10:12" x14ac:dyDescent="0.2">
      <c r="J674" s="13"/>
      <c r="K674" t="str">
        <f t="shared" si="24"/>
        <v xml:space="preserve"> </v>
      </c>
      <c r="L674">
        <f t="shared" si="25"/>
        <v>0</v>
      </c>
    </row>
    <row r="675" spans="10:12" x14ac:dyDescent="0.2">
      <c r="J675" s="13"/>
      <c r="K675" t="str">
        <f t="shared" si="24"/>
        <v xml:space="preserve"> </v>
      </c>
      <c r="L675">
        <f t="shared" si="25"/>
        <v>0</v>
      </c>
    </row>
    <row r="676" spans="10:12" x14ac:dyDescent="0.2">
      <c r="J676" s="13"/>
      <c r="K676" t="str">
        <f t="shared" si="24"/>
        <v xml:space="preserve"> </v>
      </c>
      <c r="L676">
        <f t="shared" si="25"/>
        <v>0</v>
      </c>
    </row>
    <row r="677" spans="10:12" x14ac:dyDescent="0.2">
      <c r="J677" s="13"/>
      <c r="K677" t="str">
        <f t="shared" si="24"/>
        <v xml:space="preserve"> </v>
      </c>
      <c r="L677">
        <f t="shared" si="25"/>
        <v>0</v>
      </c>
    </row>
    <row r="678" spans="10:12" x14ac:dyDescent="0.2">
      <c r="J678" s="13"/>
      <c r="K678" t="str">
        <f t="shared" si="24"/>
        <v xml:space="preserve"> </v>
      </c>
      <c r="L678">
        <f t="shared" si="25"/>
        <v>0</v>
      </c>
    </row>
    <row r="679" spans="10:12" x14ac:dyDescent="0.2">
      <c r="J679" s="13"/>
      <c r="K679" t="str">
        <f t="shared" si="24"/>
        <v xml:space="preserve"> </v>
      </c>
      <c r="L679">
        <f t="shared" si="25"/>
        <v>0</v>
      </c>
    </row>
    <row r="680" spans="10:12" x14ac:dyDescent="0.2">
      <c r="J680" s="13"/>
      <c r="K680" t="str">
        <f t="shared" si="24"/>
        <v xml:space="preserve"> </v>
      </c>
      <c r="L680">
        <f t="shared" si="25"/>
        <v>0</v>
      </c>
    </row>
    <row r="681" spans="10:12" x14ac:dyDescent="0.2">
      <c r="J681" s="13"/>
      <c r="K681" t="str">
        <f t="shared" si="24"/>
        <v xml:space="preserve"> </v>
      </c>
      <c r="L681">
        <f t="shared" si="25"/>
        <v>0</v>
      </c>
    </row>
    <row r="682" spans="10:12" x14ac:dyDescent="0.2">
      <c r="J682" s="13"/>
      <c r="K682" t="str">
        <f t="shared" si="24"/>
        <v xml:space="preserve"> </v>
      </c>
      <c r="L682">
        <f t="shared" si="25"/>
        <v>0</v>
      </c>
    </row>
    <row r="683" spans="10:12" x14ac:dyDescent="0.2">
      <c r="J683" s="13"/>
      <c r="K683" t="str">
        <f t="shared" si="24"/>
        <v xml:space="preserve"> </v>
      </c>
      <c r="L683">
        <f t="shared" si="25"/>
        <v>0</v>
      </c>
    </row>
    <row r="684" spans="10:12" x14ac:dyDescent="0.2">
      <c r="J684" s="13"/>
      <c r="K684" t="str">
        <f t="shared" si="24"/>
        <v xml:space="preserve"> </v>
      </c>
      <c r="L684">
        <f t="shared" si="25"/>
        <v>0</v>
      </c>
    </row>
    <row r="685" spans="10:12" x14ac:dyDescent="0.2">
      <c r="J685" s="13"/>
      <c r="K685" t="str">
        <f t="shared" si="24"/>
        <v xml:space="preserve"> </v>
      </c>
      <c r="L685">
        <f t="shared" si="25"/>
        <v>0</v>
      </c>
    </row>
    <row r="686" spans="10:12" x14ac:dyDescent="0.2">
      <c r="J686" s="13"/>
      <c r="K686" t="str">
        <f t="shared" si="24"/>
        <v xml:space="preserve"> </v>
      </c>
      <c r="L686">
        <f t="shared" si="25"/>
        <v>0</v>
      </c>
    </row>
    <row r="687" spans="10:12" x14ac:dyDescent="0.2">
      <c r="J687" s="13"/>
      <c r="K687" t="str">
        <f t="shared" si="24"/>
        <v xml:space="preserve"> </v>
      </c>
      <c r="L687">
        <f t="shared" si="25"/>
        <v>0</v>
      </c>
    </row>
    <row r="688" spans="10:12" x14ac:dyDescent="0.2">
      <c r="J688" s="13"/>
      <c r="K688" t="str">
        <f t="shared" si="24"/>
        <v xml:space="preserve"> </v>
      </c>
      <c r="L688">
        <f t="shared" si="25"/>
        <v>0</v>
      </c>
    </row>
    <row r="689" spans="10:12" x14ac:dyDescent="0.2">
      <c r="J689" s="13"/>
      <c r="K689" t="str">
        <f t="shared" si="24"/>
        <v xml:space="preserve"> </v>
      </c>
      <c r="L689">
        <f t="shared" si="25"/>
        <v>0</v>
      </c>
    </row>
    <row r="690" spans="10:12" x14ac:dyDescent="0.2">
      <c r="J690" s="13"/>
      <c r="K690" t="str">
        <f t="shared" si="24"/>
        <v xml:space="preserve"> </v>
      </c>
      <c r="L690">
        <f t="shared" si="25"/>
        <v>0</v>
      </c>
    </row>
    <row r="691" spans="10:12" x14ac:dyDescent="0.2">
      <c r="J691" s="13"/>
      <c r="K691" t="str">
        <f t="shared" si="24"/>
        <v xml:space="preserve"> </v>
      </c>
      <c r="L691">
        <f t="shared" si="25"/>
        <v>0</v>
      </c>
    </row>
    <row r="692" spans="10:12" x14ac:dyDescent="0.2">
      <c r="J692" s="13"/>
      <c r="K692" t="str">
        <f t="shared" si="24"/>
        <v xml:space="preserve"> </v>
      </c>
      <c r="L692">
        <f t="shared" si="25"/>
        <v>0</v>
      </c>
    </row>
    <row r="693" spans="10:12" x14ac:dyDescent="0.2">
      <c r="J693" s="13"/>
      <c r="K693" t="str">
        <f t="shared" si="24"/>
        <v xml:space="preserve"> </v>
      </c>
      <c r="L693">
        <f t="shared" si="25"/>
        <v>0</v>
      </c>
    </row>
    <row r="694" spans="10:12" x14ac:dyDescent="0.2">
      <c r="J694" s="13"/>
      <c r="K694" t="str">
        <f t="shared" si="24"/>
        <v xml:space="preserve"> </v>
      </c>
      <c r="L694">
        <f t="shared" si="25"/>
        <v>0</v>
      </c>
    </row>
    <row r="695" spans="10:12" x14ac:dyDescent="0.2">
      <c r="J695" s="13"/>
      <c r="K695" t="str">
        <f t="shared" si="24"/>
        <v xml:space="preserve"> </v>
      </c>
      <c r="L695">
        <f t="shared" si="25"/>
        <v>0</v>
      </c>
    </row>
    <row r="696" spans="10:12" x14ac:dyDescent="0.2">
      <c r="J696" s="13"/>
      <c r="K696" t="str">
        <f t="shared" si="24"/>
        <v xml:space="preserve"> </v>
      </c>
      <c r="L696">
        <f t="shared" si="25"/>
        <v>0</v>
      </c>
    </row>
    <row r="697" spans="10:12" x14ac:dyDescent="0.2">
      <c r="J697" s="13"/>
      <c r="K697" t="str">
        <f t="shared" si="24"/>
        <v xml:space="preserve"> </v>
      </c>
      <c r="L697">
        <f t="shared" si="25"/>
        <v>0</v>
      </c>
    </row>
    <row r="698" spans="10:12" x14ac:dyDescent="0.2">
      <c r="J698" s="13"/>
      <c r="K698" t="str">
        <f t="shared" si="24"/>
        <v xml:space="preserve"> </v>
      </c>
      <c r="L698">
        <f t="shared" si="25"/>
        <v>0</v>
      </c>
    </row>
    <row r="699" spans="10:12" x14ac:dyDescent="0.2">
      <c r="J699" s="13"/>
      <c r="K699" t="str">
        <f t="shared" si="24"/>
        <v xml:space="preserve"> </v>
      </c>
      <c r="L699">
        <f t="shared" si="25"/>
        <v>0</v>
      </c>
    </row>
    <row r="700" spans="10:12" x14ac:dyDescent="0.2">
      <c r="J700" s="13"/>
      <c r="K700" t="str">
        <f t="shared" si="24"/>
        <v xml:space="preserve"> </v>
      </c>
      <c r="L700">
        <f t="shared" si="25"/>
        <v>0</v>
      </c>
    </row>
    <row r="701" spans="10:12" x14ac:dyDescent="0.2">
      <c r="J701" s="13"/>
      <c r="K701" t="str">
        <f t="shared" si="24"/>
        <v xml:space="preserve"> </v>
      </c>
      <c r="L701">
        <f t="shared" si="25"/>
        <v>0</v>
      </c>
    </row>
    <row r="702" spans="10:12" x14ac:dyDescent="0.2">
      <c r="J702" s="13"/>
      <c r="K702" t="str">
        <f t="shared" si="24"/>
        <v xml:space="preserve"> </v>
      </c>
      <c r="L702">
        <f t="shared" si="25"/>
        <v>0</v>
      </c>
    </row>
    <row r="703" spans="10:12" x14ac:dyDescent="0.2">
      <c r="J703" s="13"/>
      <c r="K703" t="str">
        <f t="shared" si="24"/>
        <v xml:space="preserve"> </v>
      </c>
      <c r="L703">
        <f t="shared" si="25"/>
        <v>0</v>
      </c>
    </row>
    <row r="704" spans="10:12" x14ac:dyDescent="0.2">
      <c r="J704" s="13"/>
      <c r="K704" t="str">
        <f t="shared" si="24"/>
        <v xml:space="preserve"> </v>
      </c>
      <c r="L704">
        <f t="shared" si="25"/>
        <v>0</v>
      </c>
    </row>
    <row r="705" spans="10:12" x14ac:dyDescent="0.2">
      <c r="J705" s="13"/>
      <c r="K705" t="str">
        <f t="shared" si="24"/>
        <v xml:space="preserve"> </v>
      </c>
      <c r="L705">
        <f t="shared" si="25"/>
        <v>0</v>
      </c>
    </row>
    <row r="706" spans="10:12" x14ac:dyDescent="0.2">
      <c r="J706" s="13"/>
      <c r="K706" t="str">
        <f t="shared" si="24"/>
        <v xml:space="preserve"> </v>
      </c>
      <c r="L706">
        <f t="shared" si="25"/>
        <v>0</v>
      </c>
    </row>
    <row r="707" spans="10:12" x14ac:dyDescent="0.2">
      <c r="J707" s="13"/>
      <c r="K707" t="str">
        <f t="shared" si="24"/>
        <v xml:space="preserve"> </v>
      </c>
      <c r="L707">
        <f t="shared" si="25"/>
        <v>0</v>
      </c>
    </row>
    <row r="708" spans="10:12" x14ac:dyDescent="0.2">
      <c r="J708" s="13"/>
      <c r="K708" t="str">
        <f t="shared" si="24"/>
        <v xml:space="preserve"> </v>
      </c>
      <c r="L708">
        <f t="shared" si="25"/>
        <v>0</v>
      </c>
    </row>
    <row r="709" spans="10:12" x14ac:dyDescent="0.2">
      <c r="J709" s="13"/>
      <c r="K709" t="str">
        <f t="shared" si="24"/>
        <v xml:space="preserve"> </v>
      </c>
      <c r="L709">
        <f t="shared" si="25"/>
        <v>0</v>
      </c>
    </row>
    <row r="710" spans="10:12" x14ac:dyDescent="0.2">
      <c r="J710" s="13"/>
      <c r="K710" t="str">
        <f t="shared" si="24"/>
        <v xml:space="preserve"> </v>
      </c>
      <c r="L710">
        <f t="shared" si="25"/>
        <v>0</v>
      </c>
    </row>
    <row r="711" spans="10:12" x14ac:dyDescent="0.2">
      <c r="J711" s="13"/>
      <c r="K711" t="str">
        <f t="shared" si="24"/>
        <v xml:space="preserve"> </v>
      </c>
      <c r="L711">
        <f t="shared" si="25"/>
        <v>0</v>
      </c>
    </row>
    <row r="712" spans="10:12" x14ac:dyDescent="0.2">
      <c r="J712" s="13"/>
      <c r="K712" t="str">
        <f t="shared" si="24"/>
        <v xml:space="preserve"> </v>
      </c>
      <c r="L712">
        <f t="shared" si="25"/>
        <v>0</v>
      </c>
    </row>
    <row r="713" spans="10:12" x14ac:dyDescent="0.2">
      <c r="J713" s="13"/>
      <c r="K713" t="str">
        <f t="shared" si="24"/>
        <v xml:space="preserve"> </v>
      </c>
      <c r="L713">
        <f t="shared" si="25"/>
        <v>0</v>
      </c>
    </row>
    <row r="714" spans="10:12" x14ac:dyDescent="0.2">
      <c r="J714" s="13"/>
      <c r="K714" t="str">
        <f t="shared" si="24"/>
        <v xml:space="preserve"> </v>
      </c>
      <c r="L714">
        <f t="shared" si="25"/>
        <v>0</v>
      </c>
    </row>
    <row r="715" spans="10:12" x14ac:dyDescent="0.2">
      <c r="J715" s="13"/>
      <c r="K715" t="str">
        <f t="shared" si="24"/>
        <v xml:space="preserve"> </v>
      </c>
      <c r="L715">
        <f t="shared" si="25"/>
        <v>0</v>
      </c>
    </row>
    <row r="716" spans="10:12" x14ac:dyDescent="0.2">
      <c r="J716" s="13"/>
      <c r="K716" t="str">
        <f t="shared" si="24"/>
        <v xml:space="preserve"> </v>
      </c>
      <c r="L716">
        <f t="shared" si="25"/>
        <v>0</v>
      </c>
    </row>
    <row r="717" spans="10:12" x14ac:dyDescent="0.2">
      <c r="J717" s="13"/>
      <c r="K717" t="str">
        <f t="shared" si="24"/>
        <v xml:space="preserve"> </v>
      </c>
      <c r="L717">
        <f t="shared" si="25"/>
        <v>0</v>
      </c>
    </row>
    <row r="718" spans="10:12" x14ac:dyDescent="0.2">
      <c r="J718" s="13"/>
      <c r="K718" t="str">
        <f t="shared" si="24"/>
        <v xml:space="preserve"> </v>
      </c>
      <c r="L718">
        <f t="shared" si="25"/>
        <v>0</v>
      </c>
    </row>
    <row r="719" spans="10:12" x14ac:dyDescent="0.2">
      <c r="J719" s="13"/>
      <c r="K719" t="str">
        <f t="shared" si="24"/>
        <v xml:space="preserve"> </v>
      </c>
      <c r="L719">
        <f t="shared" si="25"/>
        <v>0</v>
      </c>
    </row>
    <row r="720" spans="10:12" x14ac:dyDescent="0.2">
      <c r="J720" s="13"/>
      <c r="K720" t="str">
        <f t="shared" ref="K720:K783" si="26">CONCATENATE(A720," ",+B720)</f>
        <v xml:space="preserve"> </v>
      </c>
      <c r="L720">
        <f t="shared" ref="L720:L783" si="27">F720</f>
        <v>0</v>
      </c>
    </row>
    <row r="721" spans="10:12" x14ac:dyDescent="0.2">
      <c r="J721" s="13"/>
      <c r="K721" t="str">
        <f t="shared" si="26"/>
        <v xml:space="preserve"> </v>
      </c>
      <c r="L721">
        <f t="shared" si="27"/>
        <v>0</v>
      </c>
    </row>
    <row r="722" spans="10:12" x14ac:dyDescent="0.2">
      <c r="J722" s="13"/>
      <c r="K722" t="str">
        <f t="shared" si="26"/>
        <v xml:space="preserve"> </v>
      </c>
      <c r="L722">
        <f t="shared" si="27"/>
        <v>0</v>
      </c>
    </row>
    <row r="723" spans="10:12" x14ac:dyDescent="0.2">
      <c r="J723" s="13"/>
      <c r="K723" t="str">
        <f t="shared" si="26"/>
        <v xml:space="preserve"> </v>
      </c>
      <c r="L723">
        <f t="shared" si="27"/>
        <v>0</v>
      </c>
    </row>
    <row r="724" spans="10:12" x14ac:dyDescent="0.2">
      <c r="J724" s="13"/>
      <c r="K724" t="str">
        <f t="shared" si="26"/>
        <v xml:space="preserve"> </v>
      </c>
      <c r="L724">
        <f t="shared" si="27"/>
        <v>0</v>
      </c>
    </row>
    <row r="725" spans="10:12" x14ac:dyDescent="0.2">
      <c r="J725" s="13"/>
      <c r="K725" t="str">
        <f t="shared" si="26"/>
        <v xml:space="preserve"> </v>
      </c>
      <c r="L725">
        <f t="shared" si="27"/>
        <v>0</v>
      </c>
    </row>
    <row r="726" spans="10:12" x14ac:dyDescent="0.2">
      <c r="J726" s="13"/>
      <c r="K726" t="str">
        <f t="shared" si="26"/>
        <v xml:space="preserve"> </v>
      </c>
      <c r="L726">
        <f t="shared" si="27"/>
        <v>0</v>
      </c>
    </row>
    <row r="727" spans="10:12" x14ac:dyDescent="0.2">
      <c r="J727" s="13"/>
      <c r="K727" t="str">
        <f t="shared" si="26"/>
        <v xml:space="preserve"> </v>
      </c>
      <c r="L727">
        <f t="shared" si="27"/>
        <v>0</v>
      </c>
    </row>
    <row r="728" spans="10:12" x14ac:dyDescent="0.2">
      <c r="J728" s="13"/>
      <c r="K728" t="str">
        <f t="shared" si="26"/>
        <v xml:space="preserve"> </v>
      </c>
      <c r="L728">
        <f t="shared" si="27"/>
        <v>0</v>
      </c>
    </row>
    <row r="729" spans="10:12" x14ac:dyDescent="0.2">
      <c r="J729" s="13"/>
      <c r="K729" t="str">
        <f t="shared" si="26"/>
        <v xml:space="preserve"> </v>
      </c>
      <c r="L729">
        <f t="shared" si="27"/>
        <v>0</v>
      </c>
    </row>
    <row r="730" spans="10:12" x14ac:dyDescent="0.2">
      <c r="J730" s="13"/>
      <c r="K730" t="str">
        <f t="shared" si="26"/>
        <v xml:space="preserve"> </v>
      </c>
      <c r="L730">
        <f t="shared" si="27"/>
        <v>0</v>
      </c>
    </row>
    <row r="731" spans="10:12" x14ac:dyDescent="0.2">
      <c r="J731" s="13"/>
      <c r="K731" t="str">
        <f t="shared" si="26"/>
        <v xml:space="preserve"> </v>
      </c>
      <c r="L731">
        <f t="shared" si="27"/>
        <v>0</v>
      </c>
    </row>
    <row r="732" spans="10:12" x14ac:dyDescent="0.2">
      <c r="J732" s="13"/>
      <c r="K732" t="str">
        <f t="shared" si="26"/>
        <v xml:space="preserve"> </v>
      </c>
      <c r="L732">
        <f t="shared" si="27"/>
        <v>0</v>
      </c>
    </row>
    <row r="733" spans="10:12" x14ac:dyDescent="0.2">
      <c r="J733" s="13"/>
      <c r="K733" t="str">
        <f t="shared" si="26"/>
        <v xml:space="preserve"> </v>
      </c>
      <c r="L733">
        <f t="shared" si="27"/>
        <v>0</v>
      </c>
    </row>
    <row r="734" spans="10:12" x14ac:dyDescent="0.2">
      <c r="J734" s="13"/>
      <c r="K734" t="str">
        <f t="shared" si="26"/>
        <v xml:space="preserve"> </v>
      </c>
      <c r="L734">
        <f t="shared" si="27"/>
        <v>0</v>
      </c>
    </row>
    <row r="735" spans="10:12" x14ac:dyDescent="0.2">
      <c r="J735" s="13"/>
      <c r="K735" t="str">
        <f t="shared" si="26"/>
        <v xml:space="preserve"> </v>
      </c>
      <c r="L735">
        <f t="shared" si="27"/>
        <v>0</v>
      </c>
    </row>
    <row r="736" spans="10:12" x14ac:dyDescent="0.2">
      <c r="J736" s="13"/>
      <c r="K736" t="str">
        <f t="shared" si="26"/>
        <v xml:space="preserve"> </v>
      </c>
      <c r="L736">
        <f t="shared" si="27"/>
        <v>0</v>
      </c>
    </row>
    <row r="737" spans="10:12" x14ac:dyDescent="0.2">
      <c r="J737" s="13"/>
      <c r="K737" t="str">
        <f t="shared" si="26"/>
        <v xml:space="preserve"> </v>
      </c>
      <c r="L737">
        <f t="shared" si="27"/>
        <v>0</v>
      </c>
    </row>
    <row r="738" spans="10:12" x14ac:dyDescent="0.2">
      <c r="J738" s="13"/>
      <c r="K738" t="str">
        <f t="shared" si="26"/>
        <v xml:space="preserve"> </v>
      </c>
      <c r="L738">
        <f t="shared" si="27"/>
        <v>0</v>
      </c>
    </row>
    <row r="739" spans="10:12" x14ac:dyDescent="0.2">
      <c r="J739" s="13"/>
      <c r="K739" t="str">
        <f t="shared" si="26"/>
        <v xml:space="preserve"> </v>
      </c>
      <c r="L739">
        <f t="shared" si="27"/>
        <v>0</v>
      </c>
    </row>
    <row r="740" spans="10:12" x14ac:dyDescent="0.2">
      <c r="J740" s="13"/>
      <c r="K740" t="str">
        <f t="shared" si="26"/>
        <v xml:space="preserve"> </v>
      </c>
      <c r="L740">
        <f t="shared" si="27"/>
        <v>0</v>
      </c>
    </row>
    <row r="741" spans="10:12" x14ac:dyDescent="0.2">
      <c r="J741" s="13"/>
      <c r="K741" t="str">
        <f t="shared" si="26"/>
        <v xml:space="preserve"> </v>
      </c>
      <c r="L741">
        <f t="shared" si="27"/>
        <v>0</v>
      </c>
    </row>
    <row r="742" spans="10:12" x14ac:dyDescent="0.2">
      <c r="J742" s="13"/>
      <c r="K742" t="str">
        <f t="shared" si="26"/>
        <v xml:space="preserve"> </v>
      </c>
      <c r="L742">
        <f t="shared" si="27"/>
        <v>0</v>
      </c>
    </row>
    <row r="743" spans="10:12" x14ac:dyDescent="0.2">
      <c r="J743" s="13"/>
      <c r="K743" t="str">
        <f t="shared" si="26"/>
        <v xml:space="preserve"> </v>
      </c>
      <c r="L743">
        <f t="shared" si="27"/>
        <v>0</v>
      </c>
    </row>
    <row r="744" spans="10:12" x14ac:dyDescent="0.2">
      <c r="J744" s="13"/>
      <c r="K744" t="str">
        <f t="shared" si="26"/>
        <v xml:space="preserve"> </v>
      </c>
      <c r="L744">
        <f t="shared" si="27"/>
        <v>0</v>
      </c>
    </row>
    <row r="745" spans="10:12" x14ac:dyDescent="0.2">
      <c r="J745" s="13"/>
      <c r="K745" t="str">
        <f t="shared" si="26"/>
        <v xml:space="preserve"> </v>
      </c>
      <c r="L745">
        <f t="shared" si="27"/>
        <v>0</v>
      </c>
    </row>
    <row r="746" spans="10:12" x14ac:dyDescent="0.2">
      <c r="J746" s="13"/>
      <c r="K746" t="str">
        <f t="shared" si="26"/>
        <v xml:space="preserve"> </v>
      </c>
      <c r="L746">
        <f t="shared" si="27"/>
        <v>0</v>
      </c>
    </row>
    <row r="747" spans="10:12" x14ac:dyDescent="0.2">
      <c r="J747" s="13"/>
      <c r="K747" t="str">
        <f t="shared" si="26"/>
        <v xml:space="preserve"> </v>
      </c>
      <c r="L747">
        <f t="shared" si="27"/>
        <v>0</v>
      </c>
    </row>
    <row r="748" spans="10:12" x14ac:dyDescent="0.2">
      <c r="J748" s="13"/>
      <c r="K748" t="str">
        <f t="shared" si="26"/>
        <v xml:space="preserve"> </v>
      </c>
      <c r="L748">
        <f t="shared" si="27"/>
        <v>0</v>
      </c>
    </row>
    <row r="749" spans="10:12" x14ac:dyDescent="0.2">
      <c r="J749" s="13"/>
      <c r="K749" t="str">
        <f t="shared" si="26"/>
        <v xml:space="preserve"> </v>
      </c>
      <c r="L749">
        <f t="shared" si="27"/>
        <v>0</v>
      </c>
    </row>
    <row r="750" spans="10:12" x14ac:dyDescent="0.2">
      <c r="J750" s="13"/>
      <c r="K750" t="str">
        <f t="shared" si="26"/>
        <v xml:space="preserve"> </v>
      </c>
      <c r="L750">
        <f t="shared" si="27"/>
        <v>0</v>
      </c>
    </row>
    <row r="751" spans="10:12" x14ac:dyDescent="0.2">
      <c r="J751" s="13"/>
      <c r="K751" t="str">
        <f t="shared" si="26"/>
        <v xml:space="preserve"> </v>
      </c>
      <c r="L751">
        <f t="shared" si="27"/>
        <v>0</v>
      </c>
    </row>
    <row r="752" spans="10:12" x14ac:dyDescent="0.2">
      <c r="J752" s="13"/>
      <c r="K752" t="str">
        <f t="shared" si="26"/>
        <v xml:space="preserve"> </v>
      </c>
      <c r="L752">
        <f t="shared" si="27"/>
        <v>0</v>
      </c>
    </row>
    <row r="753" spans="10:12" x14ac:dyDescent="0.2">
      <c r="J753" s="13"/>
      <c r="K753" t="str">
        <f t="shared" si="26"/>
        <v xml:space="preserve"> </v>
      </c>
      <c r="L753">
        <f t="shared" si="27"/>
        <v>0</v>
      </c>
    </row>
    <row r="754" spans="10:12" x14ac:dyDescent="0.2">
      <c r="J754" s="13"/>
      <c r="K754" t="str">
        <f t="shared" si="26"/>
        <v xml:space="preserve"> </v>
      </c>
      <c r="L754">
        <f t="shared" si="27"/>
        <v>0</v>
      </c>
    </row>
    <row r="755" spans="10:12" x14ac:dyDescent="0.2">
      <c r="J755" s="13"/>
      <c r="K755" t="str">
        <f t="shared" si="26"/>
        <v xml:space="preserve"> </v>
      </c>
      <c r="L755">
        <f t="shared" si="27"/>
        <v>0</v>
      </c>
    </row>
    <row r="756" spans="10:12" x14ac:dyDescent="0.2">
      <c r="J756" s="13"/>
      <c r="K756" t="str">
        <f t="shared" si="26"/>
        <v xml:space="preserve"> </v>
      </c>
      <c r="L756">
        <f t="shared" si="27"/>
        <v>0</v>
      </c>
    </row>
    <row r="757" spans="10:12" x14ac:dyDescent="0.2">
      <c r="J757" s="13"/>
      <c r="K757" t="str">
        <f t="shared" si="26"/>
        <v xml:space="preserve"> </v>
      </c>
      <c r="L757">
        <f t="shared" si="27"/>
        <v>0</v>
      </c>
    </row>
    <row r="758" spans="10:12" x14ac:dyDescent="0.2">
      <c r="J758" s="13"/>
      <c r="K758" t="str">
        <f t="shared" si="26"/>
        <v xml:space="preserve"> </v>
      </c>
      <c r="L758">
        <f t="shared" si="27"/>
        <v>0</v>
      </c>
    </row>
    <row r="759" spans="10:12" x14ac:dyDescent="0.2">
      <c r="J759" s="13"/>
      <c r="K759" t="str">
        <f t="shared" si="26"/>
        <v xml:space="preserve"> </v>
      </c>
      <c r="L759">
        <f t="shared" si="27"/>
        <v>0</v>
      </c>
    </row>
    <row r="760" spans="10:12" x14ac:dyDescent="0.2">
      <c r="J760" s="13"/>
      <c r="K760" t="str">
        <f t="shared" si="26"/>
        <v xml:space="preserve"> </v>
      </c>
      <c r="L760">
        <f t="shared" si="27"/>
        <v>0</v>
      </c>
    </row>
    <row r="761" spans="10:12" x14ac:dyDescent="0.2">
      <c r="J761" s="13"/>
      <c r="K761" t="str">
        <f t="shared" si="26"/>
        <v xml:space="preserve"> </v>
      </c>
      <c r="L761">
        <f t="shared" si="27"/>
        <v>0</v>
      </c>
    </row>
    <row r="762" spans="10:12" x14ac:dyDescent="0.2">
      <c r="J762" s="13"/>
      <c r="K762" t="str">
        <f t="shared" si="26"/>
        <v xml:space="preserve"> </v>
      </c>
      <c r="L762">
        <f t="shared" si="27"/>
        <v>0</v>
      </c>
    </row>
    <row r="763" spans="10:12" x14ac:dyDescent="0.2">
      <c r="J763" s="13"/>
      <c r="K763" t="str">
        <f t="shared" si="26"/>
        <v xml:space="preserve"> </v>
      </c>
      <c r="L763">
        <f t="shared" si="27"/>
        <v>0</v>
      </c>
    </row>
    <row r="764" spans="10:12" x14ac:dyDescent="0.2">
      <c r="J764" s="13"/>
      <c r="K764" t="str">
        <f t="shared" si="26"/>
        <v xml:space="preserve"> </v>
      </c>
      <c r="L764">
        <f t="shared" si="27"/>
        <v>0</v>
      </c>
    </row>
    <row r="765" spans="10:12" x14ac:dyDescent="0.2">
      <c r="J765" s="13"/>
      <c r="K765" t="str">
        <f t="shared" si="26"/>
        <v xml:space="preserve"> </v>
      </c>
      <c r="L765">
        <f t="shared" si="27"/>
        <v>0</v>
      </c>
    </row>
    <row r="766" spans="10:12" x14ac:dyDescent="0.2">
      <c r="J766" s="13"/>
      <c r="K766" t="str">
        <f t="shared" si="26"/>
        <v xml:space="preserve"> </v>
      </c>
      <c r="L766">
        <f t="shared" si="27"/>
        <v>0</v>
      </c>
    </row>
    <row r="767" spans="10:12" x14ac:dyDescent="0.2">
      <c r="J767" s="13"/>
      <c r="K767" t="str">
        <f t="shared" si="26"/>
        <v xml:space="preserve"> </v>
      </c>
      <c r="L767">
        <f t="shared" si="27"/>
        <v>0</v>
      </c>
    </row>
    <row r="768" spans="10:12" x14ac:dyDescent="0.2">
      <c r="J768" s="13"/>
      <c r="K768" t="str">
        <f t="shared" si="26"/>
        <v xml:space="preserve"> </v>
      </c>
      <c r="L768">
        <f t="shared" si="27"/>
        <v>0</v>
      </c>
    </row>
    <row r="769" spans="9:12" x14ac:dyDescent="0.2">
      <c r="J769" s="13"/>
      <c r="K769" t="str">
        <f t="shared" si="26"/>
        <v xml:space="preserve"> </v>
      </c>
      <c r="L769">
        <f t="shared" si="27"/>
        <v>0</v>
      </c>
    </row>
    <row r="770" spans="9:12" x14ac:dyDescent="0.2">
      <c r="J770" s="13"/>
      <c r="K770" t="str">
        <f t="shared" si="26"/>
        <v xml:space="preserve"> </v>
      </c>
      <c r="L770">
        <f t="shared" si="27"/>
        <v>0</v>
      </c>
    </row>
    <row r="771" spans="9:12" x14ac:dyDescent="0.2">
      <c r="J771" s="13"/>
      <c r="K771" t="str">
        <f t="shared" si="26"/>
        <v xml:space="preserve"> </v>
      </c>
      <c r="L771">
        <f t="shared" si="27"/>
        <v>0</v>
      </c>
    </row>
    <row r="772" spans="9:12" x14ac:dyDescent="0.2">
      <c r="J772" s="13"/>
      <c r="K772" t="str">
        <f t="shared" si="26"/>
        <v xml:space="preserve"> </v>
      </c>
      <c r="L772">
        <f t="shared" si="27"/>
        <v>0</v>
      </c>
    </row>
    <row r="773" spans="9:12" x14ac:dyDescent="0.2">
      <c r="J773" s="13"/>
      <c r="K773" t="str">
        <f t="shared" si="26"/>
        <v xml:space="preserve"> </v>
      </c>
      <c r="L773">
        <f t="shared" si="27"/>
        <v>0</v>
      </c>
    </row>
    <row r="774" spans="9:12" x14ac:dyDescent="0.2">
      <c r="J774" s="13"/>
      <c r="K774" t="str">
        <f t="shared" si="26"/>
        <v xml:space="preserve"> </v>
      </c>
      <c r="L774">
        <f t="shared" si="27"/>
        <v>0</v>
      </c>
    </row>
    <row r="775" spans="9:12" x14ac:dyDescent="0.2">
      <c r="J775" s="13"/>
      <c r="K775" t="str">
        <f t="shared" si="26"/>
        <v xml:space="preserve"> </v>
      </c>
      <c r="L775">
        <f t="shared" si="27"/>
        <v>0</v>
      </c>
    </row>
    <row r="776" spans="9:12" x14ac:dyDescent="0.2">
      <c r="J776" s="13"/>
      <c r="K776" t="str">
        <f t="shared" si="26"/>
        <v xml:space="preserve"> </v>
      </c>
      <c r="L776">
        <f t="shared" si="27"/>
        <v>0</v>
      </c>
    </row>
    <row r="777" spans="9:12" x14ac:dyDescent="0.2">
      <c r="I777" s="13"/>
      <c r="K777" t="str">
        <f t="shared" si="26"/>
        <v xml:space="preserve"> </v>
      </c>
      <c r="L777">
        <f t="shared" si="27"/>
        <v>0</v>
      </c>
    </row>
    <row r="778" spans="9:12" x14ac:dyDescent="0.2">
      <c r="I778" s="13"/>
      <c r="K778" t="str">
        <f t="shared" si="26"/>
        <v xml:space="preserve"> </v>
      </c>
      <c r="L778">
        <f t="shared" si="27"/>
        <v>0</v>
      </c>
    </row>
    <row r="779" spans="9:12" x14ac:dyDescent="0.2">
      <c r="I779" s="13"/>
      <c r="K779" t="str">
        <f t="shared" si="26"/>
        <v xml:space="preserve"> </v>
      </c>
      <c r="L779">
        <f t="shared" si="27"/>
        <v>0</v>
      </c>
    </row>
    <row r="780" spans="9:12" x14ac:dyDescent="0.2">
      <c r="I780" s="13"/>
      <c r="K780" t="str">
        <f t="shared" si="26"/>
        <v xml:space="preserve"> </v>
      </c>
      <c r="L780">
        <f t="shared" si="27"/>
        <v>0</v>
      </c>
    </row>
    <row r="781" spans="9:12" x14ac:dyDescent="0.2">
      <c r="I781" s="13"/>
      <c r="K781" t="str">
        <f t="shared" si="26"/>
        <v xml:space="preserve"> </v>
      </c>
      <c r="L781">
        <f t="shared" si="27"/>
        <v>0</v>
      </c>
    </row>
    <row r="782" spans="9:12" x14ac:dyDescent="0.2">
      <c r="I782" s="13"/>
      <c r="K782" t="str">
        <f t="shared" si="26"/>
        <v xml:space="preserve"> </v>
      </c>
      <c r="L782">
        <f t="shared" si="27"/>
        <v>0</v>
      </c>
    </row>
    <row r="783" spans="9:12" x14ac:dyDescent="0.2">
      <c r="I783" s="13"/>
      <c r="K783" t="str">
        <f t="shared" si="26"/>
        <v xml:space="preserve"> </v>
      </c>
      <c r="L783">
        <f t="shared" si="27"/>
        <v>0</v>
      </c>
    </row>
    <row r="784" spans="9:12" x14ac:dyDescent="0.2">
      <c r="I784" s="13"/>
      <c r="K784" t="str">
        <f t="shared" ref="K784:K847" si="28">CONCATENATE(A784," ",+B784)</f>
        <v xml:space="preserve"> </v>
      </c>
      <c r="L784">
        <f t="shared" ref="L784:L847" si="29">F784</f>
        <v>0</v>
      </c>
    </row>
    <row r="785" spans="9:12" x14ac:dyDescent="0.2">
      <c r="I785" s="13"/>
      <c r="K785" t="str">
        <f t="shared" si="28"/>
        <v xml:space="preserve"> </v>
      </c>
      <c r="L785">
        <f t="shared" si="29"/>
        <v>0</v>
      </c>
    </row>
    <row r="786" spans="9:12" x14ac:dyDescent="0.2">
      <c r="I786" s="13"/>
      <c r="K786" t="str">
        <f t="shared" si="28"/>
        <v xml:space="preserve"> </v>
      </c>
      <c r="L786">
        <f t="shared" si="29"/>
        <v>0</v>
      </c>
    </row>
    <row r="787" spans="9:12" x14ac:dyDescent="0.2">
      <c r="I787" s="13"/>
      <c r="K787" t="str">
        <f t="shared" si="28"/>
        <v xml:space="preserve"> </v>
      </c>
      <c r="L787">
        <f t="shared" si="29"/>
        <v>0</v>
      </c>
    </row>
    <row r="788" spans="9:12" x14ac:dyDescent="0.2">
      <c r="I788" s="13"/>
      <c r="K788" t="str">
        <f t="shared" si="28"/>
        <v xml:space="preserve"> </v>
      </c>
      <c r="L788">
        <f t="shared" si="29"/>
        <v>0</v>
      </c>
    </row>
    <row r="789" spans="9:12" x14ac:dyDescent="0.2">
      <c r="I789" s="13"/>
      <c r="K789" t="str">
        <f t="shared" si="28"/>
        <v xml:space="preserve"> </v>
      </c>
      <c r="L789">
        <f t="shared" si="29"/>
        <v>0</v>
      </c>
    </row>
    <row r="790" spans="9:12" x14ac:dyDescent="0.2">
      <c r="I790" s="13"/>
      <c r="K790" t="str">
        <f t="shared" si="28"/>
        <v xml:space="preserve"> </v>
      </c>
      <c r="L790">
        <f t="shared" si="29"/>
        <v>0</v>
      </c>
    </row>
    <row r="791" spans="9:12" x14ac:dyDescent="0.2">
      <c r="I791" s="13"/>
      <c r="K791" t="str">
        <f t="shared" si="28"/>
        <v xml:space="preserve"> </v>
      </c>
      <c r="L791">
        <f t="shared" si="29"/>
        <v>0</v>
      </c>
    </row>
    <row r="792" spans="9:12" x14ac:dyDescent="0.2">
      <c r="I792" s="13"/>
      <c r="K792" t="str">
        <f t="shared" si="28"/>
        <v xml:space="preserve"> </v>
      </c>
      <c r="L792">
        <f t="shared" si="29"/>
        <v>0</v>
      </c>
    </row>
    <row r="793" spans="9:12" x14ac:dyDescent="0.2">
      <c r="I793" s="13"/>
      <c r="K793" t="str">
        <f t="shared" si="28"/>
        <v xml:space="preserve"> </v>
      </c>
      <c r="L793">
        <f t="shared" si="29"/>
        <v>0</v>
      </c>
    </row>
    <row r="794" spans="9:12" x14ac:dyDescent="0.2">
      <c r="I794" s="13"/>
      <c r="K794" t="str">
        <f t="shared" si="28"/>
        <v xml:space="preserve"> </v>
      </c>
      <c r="L794">
        <f t="shared" si="29"/>
        <v>0</v>
      </c>
    </row>
    <row r="795" spans="9:12" x14ac:dyDescent="0.2">
      <c r="I795" s="13"/>
      <c r="K795" t="str">
        <f t="shared" si="28"/>
        <v xml:space="preserve"> </v>
      </c>
      <c r="L795">
        <f t="shared" si="29"/>
        <v>0</v>
      </c>
    </row>
    <row r="796" spans="9:12" x14ac:dyDescent="0.2">
      <c r="I796" s="13"/>
      <c r="K796" t="str">
        <f t="shared" si="28"/>
        <v xml:space="preserve"> </v>
      </c>
      <c r="L796">
        <f t="shared" si="29"/>
        <v>0</v>
      </c>
    </row>
    <row r="797" spans="9:12" x14ac:dyDescent="0.2">
      <c r="I797" s="13"/>
      <c r="K797" t="str">
        <f t="shared" si="28"/>
        <v xml:space="preserve"> </v>
      </c>
      <c r="L797">
        <f t="shared" si="29"/>
        <v>0</v>
      </c>
    </row>
    <row r="798" spans="9:12" x14ac:dyDescent="0.2">
      <c r="I798" s="13"/>
      <c r="K798" t="str">
        <f t="shared" si="28"/>
        <v xml:space="preserve"> </v>
      </c>
      <c r="L798">
        <f t="shared" si="29"/>
        <v>0</v>
      </c>
    </row>
    <row r="799" spans="9:12" x14ac:dyDescent="0.2">
      <c r="I799" s="13"/>
      <c r="K799" t="str">
        <f t="shared" si="28"/>
        <v xml:space="preserve"> </v>
      </c>
      <c r="L799">
        <f t="shared" si="29"/>
        <v>0</v>
      </c>
    </row>
    <row r="800" spans="9:12" x14ac:dyDescent="0.2">
      <c r="I800" s="13"/>
      <c r="K800" t="str">
        <f t="shared" si="28"/>
        <v xml:space="preserve"> </v>
      </c>
      <c r="L800">
        <f t="shared" si="29"/>
        <v>0</v>
      </c>
    </row>
    <row r="801" spans="9:12" x14ac:dyDescent="0.2">
      <c r="I801" s="13"/>
      <c r="K801" t="str">
        <f t="shared" si="28"/>
        <v xml:space="preserve"> </v>
      </c>
      <c r="L801">
        <f t="shared" si="29"/>
        <v>0</v>
      </c>
    </row>
    <row r="802" spans="9:12" x14ac:dyDescent="0.2">
      <c r="I802" s="13"/>
      <c r="K802" t="str">
        <f t="shared" si="28"/>
        <v xml:space="preserve"> </v>
      </c>
      <c r="L802">
        <f t="shared" si="29"/>
        <v>0</v>
      </c>
    </row>
    <row r="803" spans="9:12" x14ac:dyDescent="0.2">
      <c r="I803" s="13"/>
      <c r="K803" t="str">
        <f t="shared" si="28"/>
        <v xml:space="preserve"> </v>
      </c>
      <c r="L803">
        <f t="shared" si="29"/>
        <v>0</v>
      </c>
    </row>
    <row r="804" spans="9:12" x14ac:dyDescent="0.2">
      <c r="I804" s="13"/>
      <c r="K804" t="str">
        <f t="shared" si="28"/>
        <v xml:space="preserve"> </v>
      </c>
      <c r="L804">
        <f t="shared" si="29"/>
        <v>0</v>
      </c>
    </row>
    <row r="805" spans="9:12" x14ac:dyDescent="0.2">
      <c r="I805" s="13"/>
      <c r="K805" t="str">
        <f t="shared" si="28"/>
        <v xml:space="preserve"> </v>
      </c>
      <c r="L805">
        <f t="shared" si="29"/>
        <v>0</v>
      </c>
    </row>
    <row r="806" spans="9:12" x14ac:dyDescent="0.2">
      <c r="I806" s="13"/>
      <c r="K806" t="str">
        <f t="shared" si="28"/>
        <v xml:space="preserve"> </v>
      </c>
      <c r="L806">
        <f t="shared" si="29"/>
        <v>0</v>
      </c>
    </row>
    <row r="807" spans="9:12" x14ac:dyDescent="0.2">
      <c r="I807" s="13"/>
      <c r="K807" t="str">
        <f t="shared" si="28"/>
        <v xml:space="preserve"> </v>
      </c>
      <c r="L807">
        <f t="shared" si="29"/>
        <v>0</v>
      </c>
    </row>
    <row r="808" spans="9:12" x14ac:dyDescent="0.2">
      <c r="I808" s="13"/>
      <c r="K808" t="str">
        <f t="shared" si="28"/>
        <v xml:space="preserve"> </v>
      </c>
      <c r="L808">
        <f t="shared" si="29"/>
        <v>0</v>
      </c>
    </row>
    <row r="809" spans="9:12" x14ac:dyDescent="0.2">
      <c r="I809" s="13"/>
      <c r="K809" t="str">
        <f t="shared" si="28"/>
        <v xml:space="preserve"> </v>
      </c>
      <c r="L809">
        <f t="shared" si="29"/>
        <v>0</v>
      </c>
    </row>
    <row r="810" spans="9:12" x14ac:dyDescent="0.2">
      <c r="I810" s="13"/>
      <c r="K810" t="str">
        <f t="shared" si="28"/>
        <v xml:space="preserve"> </v>
      </c>
      <c r="L810">
        <f t="shared" si="29"/>
        <v>0</v>
      </c>
    </row>
    <row r="811" spans="9:12" x14ac:dyDescent="0.2">
      <c r="I811" s="13"/>
      <c r="K811" t="str">
        <f t="shared" si="28"/>
        <v xml:space="preserve"> </v>
      </c>
      <c r="L811">
        <f t="shared" si="29"/>
        <v>0</v>
      </c>
    </row>
    <row r="812" spans="9:12" x14ac:dyDescent="0.2">
      <c r="I812" s="13"/>
      <c r="K812" t="str">
        <f t="shared" si="28"/>
        <v xml:space="preserve"> </v>
      </c>
      <c r="L812">
        <f t="shared" si="29"/>
        <v>0</v>
      </c>
    </row>
    <row r="813" spans="9:12" x14ac:dyDescent="0.2">
      <c r="I813" s="13"/>
      <c r="K813" t="str">
        <f t="shared" si="28"/>
        <v xml:space="preserve"> </v>
      </c>
      <c r="L813">
        <f t="shared" si="29"/>
        <v>0</v>
      </c>
    </row>
    <row r="814" spans="9:12" x14ac:dyDescent="0.2">
      <c r="I814" s="13"/>
      <c r="K814" t="str">
        <f t="shared" si="28"/>
        <v xml:space="preserve"> </v>
      </c>
      <c r="L814">
        <f t="shared" si="29"/>
        <v>0</v>
      </c>
    </row>
    <row r="815" spans="9:12" x14ac:dyDescent="0.2">
      <c r="I815" s="13"/>
      <c r="K815" t="str">
        <f t="shared" si="28"/>
        <v xml:space="preserve"> </v>
      </c>
      <c r="L815">
        <f t="shared" si="29"/>
        <v>0</v>
      </c>
    </row>
    <row r="816" spans="9:12" x14ac:dyDescent="0.2">
      <c r="I816" s="13"/>
      <c r="K816" t="str">
        <f t="shared" si="28"/>
        <v xml:space="preserve"> </v>
      </c>
      <c r="L816">
        <f t="shared" si="29"/>
        <v>0</v>
      </c>
    </row>
    <row r="817" spans="9:12" x14ac:dyDescent="0.2">
      <c r="I817" s="13"/>
      <c r="K817" t="str">
        <f t="shared" si="28"/>
        <v xml:space="preserve"> </v>
      </c>
      <c r="L817">
        <f t="shared" si="29"/>
        <v>0</v>
      </c>
    </row>
    <row r="818" spans="9:12" x14ac:dyDescent="0.2">
      <c r="I818" s="13"/>
      <c r="K818" t="str">
        <f t="shared" si="28"/>
        <v xml:space="preserve"> </v>
      </c>
      <c r="L818">
        <f t="shared" si="29"/>
        <v>0</v>
      </c>
    </row>
    <row r="819" spans="9:12" x14ac:dyDescent="0.2">
      <c r="I819" s="13"/>
      <c r="K819" t="str">
        <f t="shared" si="28"/>
        <v xml:space="preserve"> </v>
      </c>
      <c r="L819">
        <f t="shared" si="29"/>
        <v>0</v>
      </c>
    </row>
    <row r="820" spans="9:12" x14ac:dyDescent="0.2">
      <c r="I820" s="13"/>
      <c r="K820" t="str">
        <f t="shared" si="28"/>
        <v xml:space="preserve"> </v>
      </c>
      <c r="L820">
        <f t="shared" si="29"/>
        <v>0</v>
      </c>
    </row>
    <row r="821" spans="9:12" x14ac:dyDescent="0.2">
      <c r="I821" s="13"/>
      <c r="K821" t="str">
        <f t="shared" si="28"/>
        <v xml:space="preserve"> </v>
      </c>
      <c r="L821">
        <f t="shared" si="29"/>
        <v>0</v>
      </c>
    </row>
    <row r="822" spans="9:12" x14ac:dyDescent="0.2">
      <c r="I822" s="13"/>
      <c r="K822" t="str">
        <f t="shared" si="28"/>
        <v xml:space="preserve"> </v>
      </c>
      <c r="L822">
        <f t="shared" si="29"/>
        <v>0</v>
      </c>
    </row>
    <row r="823" spans="9:12" x14ac:dyDescent="0.2">
      <c r="I823" s="13"/>
      <c r="K823" t="str">
        <f t="shared" si="28"/>
        <v xml:space="preserve"> </v>
      </c>
      <c r="L823">
        <f t="shared" si="29"/>
        <v>0</v>
      </c>
    </row>
    <row r="824" spans="9:12" x14ac:dyDescent="0.2">
      <c r="I824" s="13"/>
      <c r="K824" t="str">
        <f t="shared" si="28"/>
        <v xml:space="preserve"> </v>
      </c>
      <c r="L824">
        <f t="shared" si="29"/>
        <v>0</v>
      </c>
    </row>
    <row r="825" spans="9:12" x14ac:dyDescent="0.2">
      <c r="I825" s="13"/>
      <c r="K825" t="str">
        <f t="shared" si="28"/>
        <v xml:space="preserve"> </v>
      </c>
      <c r="L825">
        <f t="shared" si="29"/>
        <v>0</v>
      </c>
    </row>
    <row r="826" spans="9:12" x14ac:dyDescent="0.2">
      <c r="I826" s="13"/>
      <c r="K826" t="str">
        <f t="shared" si="28"/>
        <v xml:space="preserve"> </v>
      </c>
      <c r="L826">
        <f t="shared" si="29"/>
        <v>0</v>
      </c>
    </row>
    <row r="827" spans="9:12" x14ac:dyDescent="0.2">
      <c r="I827" s="13"/>
      <c r="K827" t="str">
        <f t="shared" si="28"/>
        <v xml:space="preserve"> </v>
      </c>
      <c r="L827">
        <f t="shared" si="29"/>
        <v>0</v>
      </c>
    </row>
    <row r="828" spans="9:12" x14ac:dyDescent="0.2">
      <c r="I828" s="13"/>
      <c r="K828" t="str">
        <f t="shared" si="28"/>
        <v xml:space="preserve"> </v>
      </c>
      <c r="L828">
        <f t="shared" si="29"/>
        <v>0</v>
      </c>
    </row>
    <row r="829" spans="9:12" x14ac:dyDescent="0.2">
      <c r="I829" s="13"/>
      <c r="K829" t="str">
        <f t="shared" si="28"/>
        <v xml:space="preserve"> </v>
      </c>
      <c r="L829">
        <f t="shared" si="29"/>
        <v>0</v>
      </c>
    </row>
    <row r="830" spans="9:12" x14ac:dyDescent="0.2">
      <c r="I830" s="13"/>
      <c r="K830" t="str">
        <f t="shared" si="28"/>
        <v xml:space="preserve"> </v>
      </c>
      <c r="L830">
        <f t="shared" si="29"/>
        <v>0</v>
      </c>
    </row>
    <row r="831" spans="9:12" x14ac:dyDescent="0.2">
      <c r="I831" s="13"/>
      <c r="K831" t="str">
        <f t="shared" si="28"/>
        <v xml:space="preserve"> </v>
      </c>
      <c r="L831">
        <f t="shared" si="29"/>
        <v>0</v>
      </c>
    </row>
    <row r="832" spans="9:12" x14ac:dyDescent="0.2">
      <c r="I832" s="13"/>
      <c r="K832" t="str">
        <f t="shared" si="28"/>
        <v xml:space="preserve"> </v>
      </c>
      <c r="L832">
        <f t="shared" si="29"/>
        <v>0</v>
      </c>
    </row>
    <row r="833" spans="9:12" x14ac:dyDescent="0.2">
      <c r="I833" s="13"/>
      <c r="K833" t="str">
        <f t="shared" si="28"/>
        <v xml:space="preserve"> </v>
      </c>
      <c r="L833">
        <f t="shared" si="29"/>
        <v>0</v>
      </c>
    </row>
    <row r="834" spans="9:12" x14ac:dyDescent="0.2">
      <c r="I834" s="13"/>
      <c r="K834" t="str">
        <f t="shared" si="28"/>
        <v xml:space="preserve"> </v>
      </c>
      <c r="L834">
        <f t="shared" si="29"/>
        <v>0</v>
      </c>
    </row>
    <row r="835" spans="9:12" x14ac:dyDescent="0.2">
      <c r="I835" s="13"/>
      <c r="K835" t="str">
        <f t="shared" si="28"/>
        <v xml:space="preserve"> </v>
      </c>
      <c r="L835">
        <f t="shared" si="29"/>
        <v>0</v>
      </c>
    </row>
    <row r="836" spans="9:12" x14ac:dyDescent="0.2">
      <c r="I836" s="13"/>
      <c r="K836" t="str">
        <f t="shared" si="28"/>
        <v xml:space="preserve"> </v>
      </c>
      <c r="L836">
        <f t="shared" si="29"/>
        <v>0</v>
      </c>
    </row>
    <row r="837" spans="9:12" x14ac:dyDescent="0.2">
      <c r="I837" s="13"/>
      <c r="K837" t="str">
        <f t="shared" si="28"/>
        <v xml:space="preserve"> </v>
      </c>
      <c r="L837">
        <f t="shared" si="29"/>
        <v>0</v>
      </c>
    </row>
    <row r="838" spans="9:12" x14ac:dyDescent="0.2">
      <c r="I838" s="13"/>
      <c r="K838" t="str">
        <f t="shared" si="28"/>
        <v xml:space="preserve"> </v>
      </c>
      <c r="L838">
        <f t="shared" si="29"/>
        <v>0</v>
      </c>
    </row>
    <row r="839" spans="9:12" x14ac:dyDescent="0.2">
      <c r="I839" s="13"/>
      <c r="K839" t="str">
        <f t="shared" si="28"/>
        <v xml:space="preserve"> </v>
      </c>
      <c r="L839">
        <f t="shared" si="29"/>
        <v>0</v>
      </c>
    </row>
    <row r="840" spans="9:12" x14ac:dyDescent="0.2">
      <c r="I840" s="13"/>
      <c r="K840" t="str">
        <f t="shared" si="28"/>
        <v xml:space="preserve"> </v>
      </c>
      <c r="L840">
        <f t="shared" si="29"/>
        <v>0</v>
      </c>
    </row>
    <row r="841" spans="9:12" x14ac:dyDescent="0.2">
      <c r="I841" s="13"/>
      <c r="K841" t="str">
        <f t="shared" si="28"/>
        <v xml:space="preserve"> </v>
      </c>
      <c r="L841">
        <f t="shared" si="29"/>
        <v>0</v>
      </c>
    </row>
    <row r="842" spans="9:12" x14ac:dyDescent="0.2">
      <c r="I842" s="13"/>
      <c r="K842" t="str">
        <f t="shared" si="28"/>
        <v xml:space="preserve"> </v>
      </c>
      <c r="L842">
        <f t="shared" si="29"/>
        <v>0</v>
      </c>
    </row>
    <row r="843" spans="9:12" x14ac:dyDescent="0.2">
      <c r="I843" s="13"/>
      <c r="K843" t="str">
        <f t="shared" si="28"/>
        <v xml:space="preserve"> </v>
      </c>
      <c r="L843">
        <f t="shared" si="29"/>
        <v>0</v>
      </c>
    </row>
    <row r="844" spans="9:12" x14ac:dyDescent="0.2">
      <c r="I844" s="13"/>
      <c r="K844" t="str">
        <f t="shared" si="28"/>
        <v xml:space="preserve"> </v>
      </c>
      <c r="L844">
        <f t="shared" si="29"/>
        <v>0</v>
      </c>
    </row>
    <row r="845" spans="9:12" x14ac:dyDescent="0.2">
      <c r="I845" s="13"/>
      <c r="K845" t="str">
        <f t="shared" si="28"/>
        <v xml:space="preserve"> </v>
      </c>
      <c r="L845">
        <f t="shared" si="29"/>
        <v>0</v>
      </c>
    </row>
    <row r="846" spans="9:12" x14ac:dyDescent="0.2">
      <c r="I846" s="13"/>
      <c r="K846" t="str">
        <f t="shared" si="28"/>
        <v xml:space="preserve"> </v>
      </c>
      <c r="L846">
        <f t="shared" si="29"/>
        <v>0</v>
      </c>
    </row>
    <row r="847" spans="9:12" x14ac:dyDescent="0.2">
      <c r="I847" s="13"/>
      <c r="K847" t="str">
        <f t="shared" si="28"/>
        <v xml:space="preserve"> </v>
      </c>
      <c r="L847">
        <f t="shared" si="29"/>
        <v>0</v>
      </c>
    </row>
    <row r="848" spans="9:12" x14ac:dyDescent="0.2">
      <c r="I848" s="13"/>
      <c r="K848" t="str">
        <f t="shared" ref="K848:K911" si="30">CONCATENATE(A848," ",+B848)</f>
        <v xml:space="preserve"> </v>
      </c>
      <c r="L848">
        <f t="shared" ref="L848:L911" si="31">F848</f>
        <v>0</v>
      </c>
    </row>
    <row r="849" spans="10:12" x14ac:dyDescent="0.2">
      <c r="J849" s="13"/>
      <c r="K849" t="str">
        <f t="shared" si="30"/>
        <v xml:space="preserve"> </v>
      </c>
      <c r="L849">
        <f t="shared" si="31"/>
        <v>0</v>
      </c>
    </row>
    <row r="850" spans="10:12" x14ac:dyDescent="0.2">
      <c r="J850" s="13"/>
      <c r="K850" t="str">
        <f t="shared" si="30"/>
        <v xml:space="preserve"> </v>
      </c>
      <c r="L850">
        <f t="shared" si="31"/>
        <v>0</v>
      </c>
    </row>
    <row r="851" spans="10:12" x14ac:dyDescent="0.2">
      <c r="J851" s="13"/>
      <c r="K851" t="str">
        <f t="shared" si="30"/>
        <v xml:space="preserve"> </v>
      </c>
      <c r="L851">
        <f t="shared" si="31"/>
        <v>0</v>
      </c>
    </row>
    <row r="852" spans="10:12" x14ac:dyDescent="0.2">
      <c r="J852" s="13"/>
      <c r="K852" t="str">
        <f t="shared" si="30"/>
        <v xml:space="preserve"> </v>
      </c>
      <c r="L852">
        <f t="shared" si="31"/>
        <v>0</v>
      </c>
    </row>
    <row r="853" spans="10:12" x14ac:dyDescent="0.2">
      <c r="J853" s="13"/>
      <c r="K853" t="str">
        <f t="shared" si="30"/>
        <v xml:space="preserve"> </v>
      </c>
      <c r="L853">
        <f t="shared" si="31"/>
        <v>0</v>
      </c>
    </row>
    <row r="854" spans="10:12" x14ac:dyDescent="0.2">
      <c r="J854" s="13"/>
      <c r="K854" t="str">
        <f t="shared" si="30"/>
        <v xml:space="preserve"> </v>
      </c>
      <c r="L854">
        <f t="shared" si="31"/>
        <v>0</v>
      </c>
    </row>
    <row r="855" spans="10:12" x14ac:dyDescent="0.2">
      <c r="J855" s="13"/>
      <c r="K855" t="str">
        <f t="shared" si="30"/>
        <v xml:space="preserve"> </v>
      </c>
      <c r="L855">
        <f t="shared" si="31"/>
        <v>0</v>
      </c>
    </row>
    <row r="856" spans="10:12" x14ac:dyDescent="0.2">
      <c r="J856" s="13"/>
      <c r="K856" t="str">
        <f t="shared" si="30"/>
        <v xml:space="preserve"> </v>
      </c>
      <c r="L856">
        <f t="shared" si="31"/>
        <v>0</v>
      </c>
    </row>
    <row r="857" spans="10:12" x14ac:dyDescent="0.2">
      <c r="J857" s="13"/>
      <c r="K857" t="str">
        <f t="shared" si="30"/>
        <v xml:space="preserve"> </v>
      </c>
      <c r="L857">
        <f t="shared" si="31"/>
        <v>0</v>
      </c>
    </row>
    <row r="858" spans="10:12" x14ac:dyDescent="0.2">
      <c r="J858" s="13"/>
      <c r="K858" t="str">
        <f t="shared" si="30"/>
        <v xml:space="preserve"> </v>
      </c>
      <c r="L858">
        <f t="shared" si="31"/>
        <v>0</v>
      </c>
    </row>
    <row r="859" spans="10:12" x14ac:dyDescent="0.2">
      <c r="J859" s="13"/>
      <c r="K859" t="str">
        <f t="shared" si="30"/>
        <v xml:space="preserve"> </v>
      </c>
      <c r="L859">
        <f t="shared" si="31"/>
        <v>0</v>
      </c>
    </row>
    <row r="860" spans="10:12" x14ac:dyDescent="0.2">
      <c r="J860" s="13"/>
      <c r="K860" t="str">
        <f t="shared" si="30"/>
        <v xml:space="preserve"> </v>
      </c>
      <c r="L860">
        <f t="shared" si="31"/>
        <v>0</v>
      </c>
    </row>
    <row r="861" spans="10:12" x14ac:dyDescent="0.2">
      <c r="J861" s="13"/>
      <c r="K861" t="str">
        <f t="shared" si="30"/>
        <v xml:space="preserve"> </v>
      </c>
      <c r="L861">
        <f t="shared" si="31"/>
        <v>0</v>
      </c>
    </row>
    <row r="862" spans="10:12" x14ac:dyDescent="0.2">
      <c r="J862" s="13"/>
      <c r="K862" t="str">
        <f t="shared" si="30"/>
        <v xml:space="preserve"> </v>
      </c>
      <c r="L862">
        <f t="shared" si="31"/>
        <v>0</v>
      </c>
    </row>
    <row r="863" spans="10:12" x14ac:dyDescent="0.2">
      <c r="J863" s="13"/>
      <c r="K863" t="str">
        <f t="shared" si="30"/>
        <v xml:space="preserve"> </v>
      </c>
      <c r="L863">
        <f t="shared" si="31"/>
        <v>0</v>
      </c>
    </row>
    <row r="864" spans="10:12" x14ac:dyDescent="0.2">
      <c r="J864" s="13"/>
      <c r="K864" t="str">
        <f t="shared" si="30"/>
        <v xml:space="preserve"> </v>
      </c>
      <c r="L864">
        <f t="shared" si="31"/>
        <v>0</v>
      </c>
    </row>
    <row r="865" spans="10:12" x14ac:dyDescent="0.2">
      <c r="J865" s="13"/>
      <c r="K865" t="str">
        <f t="shared" si="30"/>
        <v xml:space="preserve"> </v>
      </c>
      <c r="L865">
        <f t="shared" si="31"/>
        <v>0</v>
      </c>
    </row>
    <row r="866" spans="10:12" x14ac:dyDescent="0.2">
      <c r="J866" s="13"/>
      <c r="K866" t="str">
        <f t="shared" si="30"/>
        <v xml:space="preserve"> </v>
      </c>
      <c r="L866">
        <f t="shared" si="31"/>
        <v>0</v>
      </c>
    </row>
    <row r="867" spans="10:12" x14ac:dyDescent="0.2">
      <c r="J867" s="13"/>
      <c r="K867" t="str">
        <f t="shared" si="30"/>
        <v xml:space="preserve"> </v>
      </c>
      <c r="L867">
        <f t="shared" si="31"/>
        <v>0</v>
      </c>
    </row>
    <row r="868" spans="10:12" x14ac:dyDescent="0.2">
      <c r="J868" s="13"/>
      <c r="K868" t="str">
        <f t="shared" si="30"/>
        <v xml:space="preserve"> </v>
      </c>
      <c r="L868">
        <f t="shared" si="31"/>
        <v>0</v>
      </c>
    </row>
    <row r="869" spans="10:12" x14ac:dyDescent="0.2">
      <c r="J869" s="13"/>
      <c r="K869" t="str">
        <f t="shared" si="30"/>
        <v xml:space="preserve"> </v>
      </c>
      <c r="L869">
        <f t="shared" si="31"/>
        <v>0</v>
      </c>
    </row>
    <row r="870" spans="10:12" x14ac:dyDescent="0.2">
      <c r="J870" s="13"/>
      <c r="K870" t="str">
        <f t="shared" si="30"/>
        <v xml:space="preserve"> </v>
      </c>
      <c r="L870">
        <f t="shared" si="31"/>
        <v>0</v>
      </c>
    </row>
    <row r="871" spans="10:12" x14ac:dyDescent="0.2">
      <c r="J871" s="13"/>
      <c r="K871" t="str">
        <f t="shared" si="30"/>
        <v xml:space="preserve"> </v>
      </c>
      <c r="L871">
        <f t="shared" si="31"/>
        <v>0</v>
      </c>
    </row>
    <row r="872" spans="10:12" x14ac:dyDescent="0.2">
      <c r="J872" s="13"/>
      <c r="K872" t="str">
        <f t="shared" si="30"/>
        <v xml:space="preserve"> </v>
      </c>
      <c r="L872">
        <f t="shared" si="31"/>
        <v>0</v>
      </c>
    </row>
    <row r="873" spans="10:12" x14ac:dyDescent="0.2">
      <c r="J873" s="13"/>
      <c r="K873" t="str">
        <f t="shared" si="30"/>
        <v xml:space="preserve"> </v>
      </c>
      <c r="L873">
        <f t="shared" si="31"/>
        <v>0</v>
      </c>
    </row>
    <row r="874" spans="10:12" x14ac:dyDescent="0.2">
      <c r="J874" s="13"/>
      <c r="K874" t="str">
        <f t="shared" si="30"/>
        <v xml:space="preserve"> </v>
      </c>
      <c r="L874">
        <f t="shared" si="31"/>
        <v>0</v>
      </c>
    </row>
    <row r="875" spans="10:12" x14ac:dyDescent="0.2">
      <c r="J875" s="13"/>
      <c r="K875" t="str">
        <f t="shared" si="30"/>
        <v xml:space="preserve"> </v>
      </c>
      <c r="L875">
        <f t="shared" si="31"/>
        <v>0</v>
      </c>
    </row>
    <row r="876" spans="10:12" x14ac:dyDescent="0.2">
      <c r="J876" s="13"/>
      <c r="K876" t="str">
        <f t="shared" si="30"/>
        <v xml:space="preserve"> </v>
      </c>
      <c r="L876">
        <f t="shared" si="31"/>
        <v>0</v>
      </c>
    </row>
    <row r="877" spans="10:12" x14ac:dyDescent="0.2">
      <c r="J877" s="13"/>
      <c r="K877" t="str">
        <f t="shared" si="30"/>
        <v xml:space="preserve"> </v>
      </c>
      <c r="L877">
        <f t="shared" si="31"/>
        <v>0</v>
      </c>
    </row>
    <row r="878" spans="10:12" x14ac:dyDescent="0.2">
      <c r="J878" s="13"/>
      <c r="K878" t="str">
        <f t="shared" si="30"/>
        <v xml:space="preserve"> </v>
      </c>
      <c r="L878">
        <f t="shared" si="31"/>
        <v>0</v>
      </c>
    </row>
    <row r="879" spans="10:12" x14ac:dyDescent="0.2">
      <c r="J879" s="13"/>
      <c r="K879" t="str">
        <f t="shared" si="30"/>
        <v xml:space="preserve"> </v>
      </c>
      <c r="L879">
        <f t="shared" si="31"/>
        <v>0</v>
      </c>
    </row>
    <row r="880" spans="10:12" x14ac:dyDescent="0.2">
      <c r="J880" s="13"/>
      <c r="K880" t="str">
        <f t="shared" si="30"/>
        <v xml:space="preserve"> </v>
      </c>
      <c r="L880">
        <f t="shared" si="31"/>
        <v>0</v>
      </c>
    </row>
    <row r="881" spans="10:12" x14ac:dyDescent="0.2">
      <c r="J881" s="13"/>
      <c r="K881" t="str">
        <f t="shared" si="30"/>
        <v xml:space="preserve"> </v>
      </c>
      <c r="L881">
        <f t="shared" si="31"/>
        <v>0</v>
      </c>
    </row>
    <row r="882" spans="10:12" x14ac:dyDescent="0.2">
      <c r="J882" s="13"/>
      <c r="K882" t="str">
        <f t="shared" si="30"/>
        <v xml:space="preserve"> </v>
      </c>
      <c r="L882">
        <f t="shared" si="31"/>
        <v>0</v>
      </c>
    </row>
    <row r="883" spans="10:12" x14ac:dyDescent="0.2">
      <c r="J883" s="13"/>
      <c r="K883" t="str">
        <f t="shared" si="30"/>
        <v xml:space="preserve"> </v>
      </c>
      <c r="L883">
        <f t="shared" si="31"/>
        <v>0</v>
      </c>
    </row>
    <row r="884" spans="10:12" x14ac:dyDescent="0.2">
      <c r="J884" s="13"/>
      <c r="K884" t="str">
        <f t="shared" si="30"/>
        <v xml:space="preserve"> </v>
      </c>
      <c r="L884">
        <f t="shared" si="31"/>
        <v>0</v>
      </c>
    </row>
    <row r="885" spans="10:12" x14ac:dyDescent="0.2">
      <c r="J885" s="13"/>
      <c r="K885" t="str">
        <f t="shared" si="30"/>
        <v xml:space="preserve"> </v>
      </c>
      <c r="L885">
        <f t="shared" si="31"/>
        <v>0</v>
      </c>
    </row>
    <row r="886" spans="10:12" x14ac:dyDescent="0.2">
      <c r="J886" s="13"/>
      <c r="K886" t="str">
        <f t="shared" si="30"/>
        <v xml:space="preserve"> </v>
      </c>
      <c r="L886">
        <f t="shared" si="31"/>
        <v>0</v>
      </c>
    </row>
    <row r="887" spans="10:12" x14ac:dyDescent="0.2">
      <c r="J887" s="13"/>
      <c r="K887" t="str">
        <f t="shared" si="30"/>
        <v xml:space="preserve"> </v>
      </c>
      <c r="L887">
        <f t="shared" si="31"/>
        <v>0</v>
      </c>
    </row>
    <row r="888" spans="10:12" x14ac:dyDescent="0.2">
      <c r="J888" s="13"/>
      <c r="K888" t="str">
        <f t="shared" si="30"/>
        <v xml:space="preserve"> </v>
      </c>
      <c r="L888">
        <f t="shared" si="31"/>
        <v>0</v>
      </c>
    </row>
    <row r="889" spans="10:12" x14ac:dyDescent="0.2">
      <c r="J889" s="13"/>
      <c r="K889" t="str">
        <f t="shared" si="30"/>
        <v xml:space="preserve"> </v>
      </c>
      <c r="L889">
        <f t="shared" si="31"/>
        <v>0</v>
      </c>
    </row>
    <row r="890" spans="10:12" x14ac:dyDescent="0.2">
      <c r="J890" s="13"/>
      <c r="K890" t="str">
        <f t="shared" si="30"/>
        <v xml:space="preserve"> </v>
      </c>
      <c r="L890">
        <f t="shared" si="31"/>
        <v>0</v>
      </c>
    </row>
    <row r="891" spans="10:12" x14ac:dyDescent="0.2">
      <c r="J891" s="13"/>
      <c r="K891" t="str">
        <f t="shared" si="30"/>
        <v xml:space="preserve"> </v>
      </c>
      <c r="L891">
        <f t="shared" si="31"/>
        <v>0</v>
      </c>
    </row>
    <row r="892" spans="10:12" x14ac:dyDescent="0.2">
      <c r="J892" s="13"/>
      <c r="K892" t="str">
        <f t="shared" si="30"/>
        <v xml:space="preserve"> </v>
      </c>
      <c r="L892">
        <f t="shared" si="31"/>
        <v>0</v>
      </c>
    </row>
    <row r="893" spans="10:12" x14ac:dyDescent="0.2">
      <c r="J893" s="13"/>
      <c r="K893" t="str">
        <f t="shared" si="30"/>
        <v xml:space="preserve"> </v>
      </c>
      <c r="L893">
        <f t="shared" si="31"/>
        <v>0</v>
      </c>
    </row>
    <row r="894" spans="10:12" x14ac:dyDescent="0.2">
      <c r="J894" s="13"/>
      <c r="K894" t="str">
        <f t="shared" si="30"/>
        <v xml:space="preserve"> </v>
      </c>
      <c r="L894">
        <f t="shared" si="31"/>
        <v>0</v>
      </c>
    </row>
    <row r="895" spans="10:12" x14ac:dyDescent="0.2">
      <c r="J895" s="13"/>
      <c r="K895" t="str">
        <f t="shared" si="30"/>
        <v xml:space="preserve"> </v>
      </c>
      <c r="L895">
        <f t="shared" si="31"/>
        <v>0</v>
      </c>
    </row>
    <row r="896" spans="10:12" x14ac:dyDescent="0.2">
      <c r="J896" s="13"/>
      <c r="K896" t="str">
        <f t="shared" si="30"/>
        <v xml:space="preserve"> </v>
      </c>
      <c r="L896">
        <f t="shared" si="31"/>
        <v>0</v>
      </c>
    </row>
    <row r="897" spans="10:12" x14ac:dyDescent="0.2">
      <c r="J897" s="13"/>
      <c r="K897" t="str">
        <f t="shared" si="30"/>
        <v xml:space="preserve"> </v>
      </c>
      <c r="L897">
        <f t="shared" si="31"/>
        <v>0</v>
      </c>
    </row>
    <row r="898" spans="10:12" x14ac:dyDescent="0.2">
      <c r="J898" s="13"/>
      <c r="K898" t="str">
        <f t="shared" si="30"/>
        <v xml:space="preserve"> </v>
      </c>
      <c r="L898">
        <f t="shared" si="31"/>
        <v>0</v>
      </c>
    </row>
    <row r="899" spans="10:12" x14ac:dyDescent="0.2">
      <c r="J899" s="13"/>
      <c r="K899" t="str">
        <f t="shared" si="30"/>
        <v xml:space="preserve"> </v>
      </c>
      <c r="L899">
        <f t="shared" si="31"/>
        <v>0</v>
      </c>
    </row>
    <row r="900" spans="10:12" x14ac:dyDescent="0.2">
      <c r="J900" s="13"/>
      <c r="K900" t="str">
        <f t="shared" si="30"/>
        <v xml:space="preserve"> </v>
      </c>
      <c r="L900">
        <f t="shared" si="31"/>
        <v>0</v>
      </c>
    </row>
    <row r="901" spans="10:12" x14ac:dyDescent="0.2">
      <c r="J901" s="13"/>
      <c r="K901" t="str">
        <f t="shared" si="30"/>
        <v xml:space="preserve"> </v>
      </c>
      <c r="L901">
        <f t="shared" si="31"/>
        <v>0</v>
      </c>
    </row>
    <row r="902" spans="10:12" x14ac:dyDescent="0.2">
      <c r="J902" s="13"/>
      <c r="K902" t="str">
        <f t="shared" si="30"/>
        <v xml:space="preserve"> </v>
      </c>
      <c r="L902">
        <f t="shared" si="31"/>
        <v>0</v>
      </c>
    </row>
    <row r="903" spans="10:12" x14ac:dyDescent="0.2">
      <c r="J903" s="13"/>
      <c r="K903" t="str">
        <f t="shared" si="30"/>
        <v xml:space="preserve"> </v>
      </c>
      <c r="L903">
        <f t="shared" si="31"/>
        <v>0</v>
      </c>
    </row>
    <row r="904" spans="10:12" x14ac:dyDescent="0.2">
      <c r="J904" s="13"/>
      <c r="K904" t="str">
        <f t="shared" si="30"/>
        <v xml:space="preserve"> </v>
      </c>
      <c r="L904">
        <f t="shared" si="31"/>
        <v>0</v>
      </c>
    </row>
    <row r="905" spans="10:12" x14ac:dyDescent="0.2">
      <c r="J905" s="13"/>
      <c r="K905" t="str">
        <f t="shared" si="30"/>
        <v xml:space="preserve"> </v>
      </c>
      <c r="L905">
        <f t="shared" si="31"/>
        <v>0</v>
      </c>
    </row>
    <row r="906" spans="10:12" x14ac:dyDescent="0.2">
      <c r="J906" s="13"/>
      <c r="K906" t="str">
        <f t="shared" si="30"/>
        <v xml:space="preserve"> </v>
      </c>
      <c r="L906">
        <f t="shared" si="31"/>
        <v>0</v>
      </c>
    </row>
    <row r="907" spans="10:12" x14ac:dyDescent="0.2">
      <c r="J907" s="13"/>
      <c r="K907" t="str">
        <f t="shared" si="30"/>
        <v xml:space="preserve"> </v>
      </c>
      <c r="L907">
        <f t="shared" si="31"/>
        <v>0</v>
      </c>
    </row>
    <row r="908" spans="10:12" x14ac:dyDescent="0.2">
      <c r="J908" s="13"/>
      <c r="K908" t="str">
        <f t="shared" si="30"/>
        <v xml:space="preserve"> </v>
      </c>
      <c r="L908">
        <f t="shared" si="31"/>
        <v>0</v>
      </c>
    </row>
    <row r="909" spans="10:12" x14ac:dyDescent="0.2">
      <c r="J909" s="13"/>
      <c r="K909" t="str">
        <f t="shared" si="30"/>
        <v xml:space="preserve"> </v>
      </c>
      <c r="L909">
        <f t="shared" si="31"/>
        <v>0</v>
      </c>
    </row>
    <row r="910" spans="10:12" x14ac:dyDescent="0.2">
      <c r="J910" s="13"/>
      <c r="K910" t="str">
        <f t="shared" si="30"/>
        <v xml:space="preserve"> </v>
      </c>
      <c r="L910">
        <f t="shared" si="31"/>
        <v>0</v>
      </c>
    </row>
    <row r="911" spans="10:12" x14ac:dyDescent="0.2">
      <c r="J911" s="13"/>
      <c r="K911" t="str">
        <f t="shared" si="30"/>
        <v xml:space="preserve"> </v>
      </c>
      <c r="L911">
        <f t="shared" si="31"/>
        <v>0</v>
      </c>
    </row>
    <row r="912" spans="10:12" x14ac:dyDescent="0.2">
      <c r="J912" s="13"/>
      <c r="K912" t="str">
        <f t="shared" ref="K912:K975" si="32">CONCATENATE(A912," ",+B912)</f>
        <v xml:space="preserve"> </v>
      </c>
      <c r="L912">
        <f t="shared" ref="L912:L975" si="33">F912</f>
        <v>0</v>
      </c>
    </row>
    <row r="913" spans="10:12" x14ac:dyDescent="0.2">
      <c r="J913" s="13"/>
      <c r="K913" t="str">
        <f t="shared" si="32"/>
        <v xml:space="preserve"> </v>
      </c>
      <c r="L913">
        <f t="shared" si="33"/>
        <v>0</v>
      </c>
    </row>
    <row r="914" spans="10:12" x14ac:dyDescent="0.2">
      <c r="J914" s="13"/>
      <c r="K914" t="str">
        <f t="shared" si="32"/>
        <v xml:space="preserve"> </v>
      </c>
      <c r="L914">
        <f t="shared" si="33"/>
        <v>0</v>
      </c>
    </row>
    <row r="915" spans="10:12" x14ac:dyDescent="0.2">
      <c r="J915" s="13"/>
      <c r="K915" t="str">
        <f t="shared" si="32"/>
        <v xml:space="preserve"> </v>
      </c>
      <c r="L915">
        <f t="shared" si="33"/>
        <v>0</v>
      </c>
    </row>
    <row r="916" spans="10:12" x14ac:dyDescent="0.2">
      <c r="J916" s="13"/>
      <c r="K916" t="str">
        <f t="shared" si="32"/>
        <v xml:space="preserve"> </v>
      </c>
      <c r="L916">
        <f t="shared" si="33"/>
        <v>0</v>
      </c>
    </row>
    <row r="917" spans="10:12" x14ac:dyDescent="0.2">
      <c r="J917" s="13"/>
      <c r="K917" t="str">
        <f t="shared" si="32"/>
        <v xml:space="preserve"> </v>
      </c>
      <c r="L917">
        <f t="shared" si="33"/>
        <v>0</v>
      </c>
    </row>
    <row r="918" spans="10:12" x14ac:dyDescent="0.2">
      <c r="J918" s="13"/>
      <c r="K918" t="str">
        <f t="shared" si="32"/>
        <v xml:space="preserve"> </v>
      </c>
      <c r="L918">
        <f t="shared" si="33"/>
        <v>0</v>
      </c>
    </row>
    <row r="919" spans="10:12" x14ac:dyDescent="0.2">
      <c r="J919" s="13"/>
      <c r="K919" t="str">
        <f t="shared" si="32"/>
        <v xml:space="preserve"> </v>
      </c>
      <c r="L919">
        <f t="shared" si="33"/>
        <v>0</v>
      </c>
    </row>
    <row r="920" spans="10:12" x14ac:dyDescent="0.2">
      <c r="J920" s="13"/>
      <c r="K920" t="str">
        <f t="shared" si="32"/>
        <v xml:space="preserve"> </v>
      </c>
      <c r="L920">
        <f t="shared" si="33"/>
        <v>0</v>
      </c>
    </row>
    <row r="921" spans="10:12" x14ac:dyDescent="0.2">
      <c r="J921" s="13"/>
      <c r="K921" t="str">
        <f t="shared" si="32"/>
        <v xml:space="preserve"> </v>
      </c>
      <c r="L921">
        <f t="shared" si="33"/>
        <v>0</v>
      </c>
    </row>
    <row r="922" spans="10:12" x14ac:dyDescent="0.2">
      <c r="J922" s="13"/>
      <c r="K922" t="str">
        <f t="shared" si="32"/>
        <v xml:space="preserve"> </v>
      </c>
      <c r="L922">
        <f t="shared" si="33"/>
        <v>0</v>
      </c>
    </row>
    <row r="923" spans="10:12" x14ac:dyDescent="0.2">
      <c r="J923" s="13"/>
      <c r="K923" t="str">
        <f t="shared" si="32"/>
        <v xml:space="preserve"> </v>
      </c>
      <c r="L923">
        <f t="shared" si="33"/>
        <v>0</v>
      </c>
    </row>
    <row r="924" spans="10:12" x14ac:dyDescent="0.2">
      <c r="J924" s="13"/>
      <c r="K924" t="str">
        <f t="shared" si="32"/>
        <v xml:space="preserve"> </v>
      </c>
      <c r="L924">
        <f t="shared" si="33"/>
        <v>0</v>
      </c>
    </row>
    <row r="925" spans="10:12" x14ac:dyDescent="0.2">
      <c r="J925" s="13"/>
      <c r="K925" t="str">
        <f t="shared" si="32"/>
        <v xml:space="preserve"> </v>
      </c>
      <c r="L925">
        <f t="shared" si="33"/>
        <v>0</v>
      </c>
    </row>
    <row r="926" spans="10:12" x14ac:dyDescent="0.2">
      <c r="J926" s="13"/>
      <c r="K926" t="str">
        <f t="shared" si="32"/>
        <v xml:space="preserve"> </v>
      </c>
      <c r="L926">
        <f t="shared" si="33"/>
        <v>0</v>
      </c>
    </row>
    <row r="927" spans="10:12" x14ac:dyDescent="0.2">
      <c r="J927" s="13"/>
      <c r="K927" t="str">
        <f t="shared" si="32"/>
        <v xml:space="preserve"> </v>
      </c>
      <c r="L927">
        <f t="shared" si="33"/>
        <v>0</v>
      </c>
    </row>
    <row r="928" spans="10:12" x14ac:dyDescent="0.2">
      <c r="J928" s="13"/>
      <c r="K928" t="str">
        <f t="shared" si="32"/>
        <v xml:space="preserve"> </v>
      </c>
      <c r="L928">
        <f t="shared" si="33"/>
        <v>0</v>
      </c>
    </row>
    <row r="929" spans="10:12" x14ac:dyDescent="0.2">
      <c r="J929" s="13"/>
      <c r="K929" t="str">
        <f t="shared" si="32"/>
        <v xml:space="preserve"> </v>
      </c>
      <c r="L929">
        <f t="shared" si="33"/>
        <v>0</v>
      </c>
    </row>
    <row r="930" spans="10:12" x14ac:dyDescent="0.2">
      <c r="J930" s="13"/>
      <c r="K930" t="str">
        <f t="shared" si="32"/>
        <v xml:space="preserve"> </v>
      </c>
      <c r="L930">
        <f t="shared" si="33"/>
        <v>0</v>
      </c>
    </row>
    <row r="931" spans="10:12" x14ac:dyDescent="0.2">
      <c r="J931" s="13"/>
      <c r="K931" t="str">
        <f t="shared" si="32"/>
        <v xml:space="preserve"> </v>
      </c>
      <c r="L931">
        <f t="shared" si="33"/>
        <v>0</v>
      </c>
    </row>
    <row r="932" spans="10:12" x14ac:dyDescent="0.2">
      <c r="J932" s="13"/>
      <c r="K932" t="str">
        <f t="shared" si="32"/>
        <v xml:space="preserve"> </v>
      </c>
      <c r="L932">
        <f t="shared" si="33"/>
        <v>0</v>
      </c>
    </row>
    <row r="933" spans="10:12" x14ac:dyDescent="0.2">
      <c r="J933" s="13"/>
      <c r="K933" t="str">
        <f t="shared" si="32"/>
        <v xml:space="preserve"> </v>
      </c>
      <c r="L933">
        <f t="shared" si="33"/>
        <v>0</v>
      </c>
    </row>
    <row r="934" spans="10:12" x14ac:dyDescent="0.2">
      <c r="J934" s="13"/>
      <c r="K934" t="str">
        <f t="shared" si="32"/>
        <v xml:space="preserve"> </v>
      </c>
      <c r="L934">
        <f t="shared" si="33"/>
        <v>0</v>
      </c>
    </row>
    <row r="935" spans="10:12" x14ac:dyDescent="0.2">
      <c r="J935" s="13"/>
      <c r="K935" t="str">
        <f t="shared" si="32"/>
        <v xml:space="preserve"> </v>
      </c>
      <c r="L935">
        <f t="shared" si="33"/>
        <v>0</v>
      </c>
    </row>
    <row r="936" spans="10:12" x14ac:dyDescent="0.2">
      <c r="J936" s="13"/>
      <c r="K936" t="str">
        <f t="shared" si="32"/>
        <v xml:space="preserve"> </v>
      </c>
      <c r="L936">
        <f t="shared" si="33"/>
        <v>0</v>
      </c>
    </row>
    <row r="937" spans="10:12" x14ac:dyDescent="0.2">
      <c r="J937" s="13"/>
      <c r="K937" t="str">
        <f t="shared" si="32"/>
        <v xml:space="preserve"> </v>
      </c>
      <c r="L937">
        <f t="shared" si="33"/>
        <v>0</v>
      </c>
    </row>
    <row r="938" spans="10:12" x14ac:dyDescent="0.2">
      <c r="J938" s="13"/>
      <c r="K938" t="str">
        <f t="shared" si="32"/>
        <v xml:space="preserve"> </v>
      </c>
      <c r="L938">
        <f t="shared" si="33"/>
        <v>0</v>
      </c>
    </row>
    <row r="939" spans="10:12" x14ac:dyDescent="0.2">
      <c r="J939" s="13"/>
      <c r="K939" t="str">
        <f t="shared" si="32"/>
        <v xml:space="preserve"> </v>
      </c>
      <c r="L939">
        <f t="shared" si="33"/>
        <v>0</v>
      </c>
    </row>
    <row r="940" spans="10:12" x14ac:dyDescent="0.2">
      <c r="J940" s="13"/>
      <c r="K940" t="str">
        <f t="shared" si="32"/>
        <v xml:space="preserve"> </v>
      </c>
      <c r="L940">
        <f t="shared" si="33"/>
        <v>0</v>
      </c>
    </row>
    <row r="941" spans="10:12" x14ac:dyDescent="0.2">
      <c r="J941" s="13"/>
      <c r="K941" t="str">
        <f t="shared" si="32"/>
        <v xml:space="preserve"> </v>
      </c>
      <c r="L941">
        <f t="shared" si="33"/>
        <v>0</v>
      </c>
    </row>
    <row r="942" spans="10:12" x14ac:dyDescent="0.2">
      <c r="J942" s="13"/>
      <c r="K942" t="str">
        <f t="shared" si="32"/>
        <v xml:space="preserve"> </v>
      </c>
      <c r="L942">
        <f t="shared" si="33"/>
        <v>0</v>
      </c>
    </row>
    <row r="943" spans="10:12" x14ac:dyDescent="0.2">
      <c r="J943" s="13"/>
      <c r="K943" t="str">
        <f t="shared" si="32"/>
        <v xml:space="preserve"> </v>
      </c>
      <c r="L943">
        <f t="shared" si="33"/>
        <v>0</v>
      </c>
    </row>
    <row r="944" spans="10:12" x14ac:dyDescent="0.2">
      <c r="J944" s="13"/>
      <c r="K944" t="str">
        <f t="shared" si="32"/>
        <v xml:space="preserve"> </v>
      </c>
      <c r="L944">
        <f t="shared" si="33"/>
        <v>0</v>
      </c>
    </row>
    <row r="945" spans="10:12" x14ac:dyDescent="0.2">
      <c r="J945" s="13"/>
      <c r="K945" t="str">
        <f t="shared" si="32"/>
        <v xml:space="preserve"> </v>
      </c>
      <c r="L945">
        <f t="shared" si="33"/>
        <v>0</v>
      </c>
    </row>
    <row r="946" spans="10:12" x14ac:dyDescent="0.2">
      <c r="J946" s="13"/>
      <c r="K946" t="str">
        <f t="shared" si="32"/>
        <v xml:space="preserve"> </v>
      </c>
      <c r="L946">
        <f t="shared" si="33"/>
        <v>0</v>
      </c>
    </row>
    <row r="947" spans="10:12" x14ac:dyDescent="0.2">
      <c r="J947" s="13"/>
      <c r="K947" t="str">
        <f t="shared" si="32"/>
        <v xml:space="preserve"> </v>
      </c>
      <c r="L947">
        <f t="shared" si="33"/>
        <v>0</v>
      </c>
    </row>
    <row r="948" spans="10:12" x14ac:dyDescent="0.2">
      <c r="J948" s="13"/>
      <c r="K948" t="str">
        <f t="shared" si="32"/>
        <v xml:space="preserve"> </v>
      </c>
      <c r="L948">
        <f t="shared" si="33"/>
        <v>0</v>
      </c>
    </row>
    <row r="949" spans="10:12" x14ac:dyDescent="0.2">
      <c r="J949" s="13"/>
      <c r="K949" t="str">
        <f t="shared" si="32"/>
        <v xml:space="preserve"> </v>
      </c>
      <c r="L949">
        <f t="shared" si="33"/>
        <v>0</v>
      </c>
    </row>
    <row r="950" spans="10:12" x14ac:dyDescent="0.2">
      <c r="J950" s="13"/>
      <c r="K950" t="str">
        <f t="shared" si="32"/>
        <v xml:space="preserve"> </v>
      </c>
      <c r="L950">
        <f t="shared" si="33"/>
        <v>0</v>
      </c>
    </row>
    <row r="951" spans="10:12" x14ac:dyDescent="0.2">
      <c r="J951" s="13"/>
      <c r="K951" t="str">
        <f t="shared" si="32"/>
        <v xml:space="preserve"> </v>
      </c>
      <c r="L951">
        <f t="shared" si="33"/>
        <v>0</v>
      </c>
    </row>
    <row r="952" spans="10:12" x14ac:dyDescent="0.2">
      <c r="J952" s="13"/>
      <c r="K952" t="str">
        <f t="shared" si="32"/>
        <v xml:space="preserve"> </v>
      </c>
      <c r="L952">
        <f t="shared" si="33"/>
        <v>0</v>
      </c>
    </row>
    <row r="953" spans="10:12" x14ac:dyDescent="0.2">
      <c r="J953" s="13"/>
      <c r="K953" t="str">
        <f t="shared" si="32"/>
        <v xml:space="preserve"> </v>
      </c>
      <c r="L953">
        <f t="shared" si="33"/>
        <v>0</v>
      </c>
    </row>
    <row r="954" spans="10:12" x14ac:dyDescent="0.2">
      <c r="J954" s="13"/>
      <c r="K954" t="str">
        <f t="shared" si="32"/>
        <v xml:space="preserve"> </v>
      </c>
      <c r="L954">
        <f t="shared" si="33"/>
        <v>0</v>
      </c>
    </row>
    <row r="955" spans="10:12" x14ac:dyDescent="0.2">
      <c r="J955" s="13"/>
      <c r="K955" t="str">
        <f t="shared" si="32"/>
        <v xml:space="preserve"> </v>
      </c>
      <c r="L955">
        <f t="shared" si="33"/>
        <v>0</v>
      </c>
    </row>
    <row r="956" spans="10:12" x14ac:dyDescent="0.2">
      <c r="J956" s="13"/>
      <c r="K956" t="str">
        <f t="shared" si="32"/>
        <v xml:space="preserve"> </v>
      </c>
      <c r="L956">
        <f t="shared" si="33"/>
        <v>0</v>
      </c>
    </row>
    <row r="957" spans="10:12" x14ac:dyDescent="0.2">
      <c r="J957" s="13"/>
      <c r="K957" t="str">
        <f t="shared" si="32"/>
        <v xml:space="preserve"> </v>
      </c>
      <c r="L957">
        <f t="shared" si="33"/>
        <v>0</v>
      </c>
    </row>
    <row r="958" spans="10:12" x14ac:dyDescent="0.2">
      <c r="J958" s="13"/>
      <c r="K958" t="str">
        <f t="shared" si="32"/>
        <v xml:space="preserve"> </v>
      </c>
      <c r="L958">
        <f t="shared" si="33"/>
        <v>0</v>
      </c>
    </row>
    <row r="959" spans="10:12" x14ac:dyDescent="0.2">
      <c r="J959" s="13"/>
      <c r="K959" t="str">
        <f t="shared" si="32"/>
        <v xml:space="preserve"> </v>
      </c>
      <c r="L959">
        <f t="shared" si="33"/>
        <v>0</v>
      </c>
    </row>
    <row r="960" spans="10:12" x14ac:dyDescent="0.2">
      <c r="J960" s="13"/>
      <c r="K960" t="str">
        <f t="shared" si="32"/>
        <v xml:space="preserve"> </v>
      </c>
      <c r="L960">
        <f t="shared" si="33"/>
        <v>0</v>
      </c>
    </row>
    <row r="961" spans="10:12" x14ac:dyDescent="0.2">
      <c r="J961" s="13"/>
      <c r="K961" t="str">
        <f t="shared" si="32"/>
        <v xml:space="preserve"> </v>
      </c>
      <c r="L961">
        <f t="shared" si="33"/>
        <v>0</v>
      </c>
    </row>
    <row r="962" spans="10:12" x14ac:dyDescent="0.2">
      <c r="J962" s="13"/>
      <c r="K962" t="str">
        <f t="shared" si="32"/>
        <v xml:space="preserve"> </v>
      </c>
      <c r="L962">
        <f t="shared" si="33"/>
        <v>0</v>
      </c>
    </row>
    <row r="963" spans="10:12" x14ac:dyDescent="0.2">
      <c r="J963" s="13"/>
      <c r="K963" t="str">
        <f t="shared" si="32"/>
        <v xml:space="preserve"> </v>
      </c>
      <c r="L963">
        <f t="shared" si="33"/>
        <v>0</v>
      </c>
    </row>
    <row r="964" spans="10:12" x14ac:dyDescent="0.2">
      <c r="J964" s="13"/>
      <c r="K964" t="str">
        <f t="shared" si="32"/>
        <v xml:space="preserve"> </v>
      </c>
      <c r="L964">
        <f t="shared" si="33"/>
        <v>0</v>
      </c>
    </row>
    <row r="965" spans="10:12" x14ac:dyDescent="0.2">
      <c r="J965" s="13"/>
      <c r="K965" t="str">
        <f t="shared" si="32"/>
        <v xml:space="preserve"> </v>
      </c>
      <c r="L965">
        <f t="shared" si="33"/>
        <v>0</v>
      </c>
    </row>
    <row r="966" spans="10:12" x14ac:dyDescent="0.2">
      <c r="J966" s="13"/>
      <c r="K966" t="str">
        <f t="shared" si="32"/>
        <v xml:space="preserve"> </v>
      </c>
      <c r="L966">
        <f t="shared" si="33"/>
        <v>0</v>
      </c>
    </row>
    <row r="967" spans="10:12" x14ac:dyDescent="0.2">
      <c r="J967" s="13"/>
      <c r="K967" t="str">
        <f t="shared" si="32"/>
        <v xml:space="preserve"> </v>
      </c>
      <c r="L967">
        <f t="shared" si="33"/>
        <v>0</v>
      </c>
    </row>
    <row r="968" spans="10:12" x14ac:dyDescent="0.2">
      <c r="J968" s="13"/>
      <c r="K968" t="str">
        <f t="shared" si="32"/>
        <v xml:space="preserve"> </v>
      </c>
      <c r="L968">
        <f t="shared" si="33"/>
        <v>0</v>
      </c>
    </row>
    <row r="969" spans="10:12" x14ac:dyDescent="0.2">
      <c r="J969" s="13"/>
      <c r="K969" t="str">
        <f t="shared" si="32"/>
        <v xml:space="preserve"> </v>
      </c>
      <c r="L969">
        <f t="shared" si="33"/>
        <v>0</v>
      </c>
    </row>
    <row r="970" spans="10:12" x14ac:dyDescent="0.2">
      <c r="J970" s="13"/>
      <c r="K970" t="str">
        <f t="shared" si="32"/>
        <v xml:space="preserve"> </v>
      </c>
      <c r="L970">
        <f t="shared" si="33"/>
        <v>0</v>
      </c>
    </row>
    <row r="971" spans="10:12" x14ac:dyDescent="0.2">
      <c r="J971" s="13"/>
      <c r="K971" t="str">
        <f t="shared" si="32"/>
        <v xml:space="preserve"> </v>
      </c>
      <c r="L971">
        <f t="shared" si="33"/>
        <v>0</v>
      </c>
    </row>
    <row r="972" spans="10:12" x14ac:dyDescent="0.2">
      <c r="J972" s="13"/>
      <c r="K972" t="str">
        <f t="shared" si="32"/>
        <v xml:space="preserve"> </v>
      </c>
      <c r="L972">
        <f t="shared" si="33"/>
        <v>0</v>
      </c>
    </row>
    <row r="973" spans="10:12" x14ac:dyDescent="0.2">
      <c r="J973" s="13"/>
      <c r="K973" t="str">
        <f t="shared" si="32"/>
        <v xml:space="preserve"> </v>
      </c>
      <c r="L973">
        <f t="shared" si="33"/>
        <v>0</v>
      </c>
    </row>
    <row r="974" spans="10:12" x14ac:dyDescent="0.2">
      <c r="J974" s="13"/>
      <c r="K974" t="str">
        <f t="shared" si="32"/>
        <v xml:space="preserve"> </v>
      </c>
      <c r="L974">
        <f t="shared" si="33"/>
        <v>0</v>
      </c>
    </row>
    <row r="975" spans="10:12" x14ac:dyDescent="0.2">
      <c r="J975" s="13"/>
      <c r="K975" t="str">
        <f t="shared" si="32"/>
        <v xml:space="preserve"> </v>
      </c>
      <c r="L975">
        <f t="shared" si="33"/>
        <v>0</v>
      </c>
    </row>
    <row r="976" spans="10:12" x14ac:dyDescent="0.2">
      <c r="J976" s="13"/>
      <c r="K976" t="str">
        <f t="shared" ref="K976:K1000" si="34">CONCATENATE(A976," ",+B976)</f>
        <v xml:space="preserve"> </v>
      </c>
      <c r="L976">
        <f t="shared" ref="L976:L1000" si="35">F976</f>
        <v>0</v>
      </c>
    </row>
    <row r="977" spans="10:12" x14ac:dyDescent="0.2">
      <c r="J977" s="13"/>
      <c r="K977" t="str">
        <f t="shared" si="34"/>
        <v xml:space="preserve"> </v>
      </c>
      <c r="L977">
        <f t="shared" si="35"/>
        <v>0</v>
      </c>
    </row>
    <row r="978" spans="10:12" x14ac:dyDescent="0.2">
      <c r="J978" s="13"/>
      <c r="K978" t="str">
        <f t="shared" si="34"/>
        <v xml:space="preserve"> </v>
      </c>
      <c r="L978">
        <f t="shared" si="35"/>
        <v>0</v>
      </c>
    </row>
    <row r="979" spans="10:12" x14ac:dyDescent="0.2">
      <c r="J979" s="13"/>
      <c r="K979" t="str">
        <f t="shared" si="34"/>
        <v xml:space="preserve"> </v>
      </c>
      <c r="L979">
        <f t="shared" si="35"/>
        <v>0</v>
      </c>
    </row>
    <row r="980" spans="10:12" x14ac:dyDescent="0.2">
      <c r="J980" s="13"/>
      <c r="K980" t="str">
        <f t="shared" si="34"/>
        <v xml:space="preserve"> </v>
      </c>
      <c r="L980">
        <f t="shared" si="35"/>
        <v>0</v>
      </c>
    </row>
    <row r="981" spans="10:12" x14ac:dyDescent="0.2">
      <c r="J981" s="13"/>
      <c r="K981" t="str">
        <f t="shared" si="34"/>
        <v xml:space="preserve"> </v>
      </c>
      <c r="L981">
        <f t="shared" si="35"/>
        <v>0</v>
      </c>
    </row>
    <row r="982" spans="10:12" x14ac:dyDescent="0.2">
      <c r="J982" s="13"/>
      <c r="K982" t="str">
        <f t="shared" si="34"/>
        <v xml:space="preserve"> </v>
      </c>
      <c r="L982">
        <f t="shared" si="35"/>
        <v>0</v>
      </c>
    </row>
    <row r="983" spans="10:12" x14ac:dyDescent="0.2">
      <c r="J983" s="13"/>
      <c r="K983" t="str">
        <f t="shared" si="34"/>
        <v xml:space="preserve"> </v>
      </c>
      <c r="L983">
        <f t="shared" si="35"/>
        <v>0</v>
      </c>
    </row>
    <row r="984" spans="10:12" x14ac:dyDescent="0.2">
      <c r="J984" s="13"/>
      <c r="K984" t="str">
        <f t="shared" si="34"/>
        <v xml:space="preserve"> </v>
      </c>
      <c r="L984">
        <f t="shared" si="35"/>
        <v>0</v>
      </c>
    </row>
    <row r="985" spans="10:12" x14ac:dyDescent="0.2">
      <c r="J985" s="13"/>
      <c r="K985" t="str">
        <f t="shared" si="34"/>
        <v xml:space="preserve"> </v>
      </c>
      <c r="L985">
        <f t="shared" si="35"/>
        <v>0</v>
      </c>
    </row>
    <row r="986" spans="10:12" x14ac:dyDescent="0.2">
      <c r="J986" s="13"/>
      <c r="K986" t="str">
        <f t="shared" si="34"/>
        <v xml:space="preserve"> </v>
      </c>
      <c r="L986">
        <f t="shared" si="35"/>
        <v>0</v>
      </c>
    </row>
    <row r="987" spans="10:12" x14ac:dyDescent="0.2">
      <c r="J987" s="13"/>
      <c r="K987" t="str">
        <f t="shared" si="34"/>
        <v xml:space="preserve"> </v>
      </c>
      <c r="L987">
        <f t="shared" si="35"/>
        <v>0</v>
      </c>
    </row>
    <row r="988" spans="10:12" x14ac:dyDescent="0.2">
      <c r="J988" s="13"/>
      <c r="K988" t="str">
        <f t="shared" si="34"/>
        <v xml:space="preserve"> </v>
      </c>
      <c r="L988">
        <f t="shared" si="35"/>
        <v>0</v>
      </c>
    </row>
    <row r="989" spans="10:12" x14ac:dyDescent="0.2">
      <c r="J989" s="13"/>
      <c r="K989" t="str">
        <f t="shared" si="34"/>
        <v xml:space="preserve"> </v>
      </c>
      <c r="L989">
        <f t="shared" si="35"/>
        <v>0</v>
      </c>
    </row>
    <row r="990" spans="10:12" x14ac:dyDescent="0.2">
      <c r="J990" s="13"/>
      <c r="K990" t="str">
        <f t="shared" si="34"/>
        <v xml:space="preserve"> </v>
      </c>
      <c r="L990">
        <f t="shared" si="35"/>
        <v>0</v>
      </c>
    </row>
    <row r="991" spans="10:12" x14ac:dyDescent="0.2">
      <c r="J991" s="13"/>
      <c r="K991" t="str">
        <f t="shared" si="34"/>
        <v xml:space="preserve"> </v>
      </c>
      <c r="L991">
        <f t="shared" si="35"/>
        <v>0</v>
      </c>
    </row>
    <row r="992" spans="10:12" x14ac:dyDescent="0.2">
      <c r="J992" s="13"/>
      <c r="K992" t="str">
        <f t="shared" si="34"/>
        <v xml:space="preserve"> </v>
      </c>
      <c r="L992">
        <f t="shared" si="35"/>
        <v>0</v>
      </c>
    </row>
    <row r="993" spans="10:12" x14ac:dyDescent="0.2">
      <c r="J993" s="13"/>
      <c r="K993" t="str">
        <f t="shared" si="34"/>
        <v xml:space="preserve"> </v>
      </c>
      <c r="L993">
        <f t="shared" si="35"/>
        <v>0</v>
      </c>
    </row>
    <row r="994" spans="10:12" x14ac:dyDescent="0.2">
      <c r="J994" s="13"/>
      <c r="K994" t="str">
        <f t="shared" si="34"/>
        <v xml:space="preserve"> </v>
      </c>
      <c r="L994">
        <f t="shared" si="35"/>
        <v>0</v>
      </c>
    </row>
    <row r="995" spans="10:12" x14ac:dyDescent="0.2">
      <c r="J995" s="13"/>
      <c r="K995" t="str">
        <f t="shared" si="34"/>
        <v xml:space="preserve"> </v>
      </c>
      <c r="L995">
        <f t="shared" si="35"/>
        <v>0</v>
      </c>
    </row>
    <row r="996" spans="10:12" x14ac:dyDescent="0.2">
      <c r="J996" s="13"/>
      <c r="K996" t="str">
        <f t="shared" si="34"/>
        <v xml:space="preserve"> </v>
      </c>
      <c r="L996">
        <f t="shared" si="35"/>
        <v>0</v>
      </c>
    </row>
    <row r="997" spans="10:12" x14ac:dyDescent="0.2">
      <c r="J997" s="13"/>
      <c r="K997" t="str">
        <f t="shared" si="34"/>
        <v xml:space="preserve"> </v>
      </c>
      <c r="L997">
        <f t="shared" si="35"/>
        <v>0</v>
      </c>
    </row>
    <row r="998" spans="10:12" x14ac:dyDescent="0.2">
      <c r="J998" s="13"/>
      <c r="K998" t="str">
        <f t="shared" si="34"/>
        <v xml:space="preserve"> </v>
      </c>
      <c r="L998">
        <f t="shared" si="35"/>
        <v>0</v>
      </c>
    </row>
    <row r="999" spans="10:12" x14ac:dyDescent="0.2">
      <c r="J999" s="13"/>
      <c r="K999" t="str">
        <f t="shared" si="34"/>
        <v xml:space="preserve"> </v>
      </c>
      <c r="L999">
        <f t="shared" si="35"/>
        <v>0</v>
      </c>
    </row>
    <row r="1000" spans="10:12" x14ac:dyDescent="0.2">
      <c r="J1000" s="13"/>
      <c r="K1000" t="str">
        <f t="shared" si="34"/>
        <v xml:space="preserve"> </v>
      </c>
      <c r="L1000">
        <f t="shared" si="35"/>
        <v>0</v>
      </c>
    </row>
    <row r="1001" spans="10:12" x14ac:dyDescent="0.2">
      <c r="J1001" s="13"/>
    </row>
    <row r="1002" spans="10:12" x14ac:dyDescent="0.2">
      <c r="J1002" s="13"/>
    </row>
    <row r="1003" spans="10:12" x14ac:dyDescent="0.2">
      <c r="J1003" s="13"/>
    </row>
    <row r="1004" spans="10:12" x14ac:dyDescent="0.2">
      <c r="J1004" s="13"/>
    </row>
    <row r="1005" spans="10:12" x14ac:dyDescent="0.2">
      <c r="J1005" s="13"/>
    </row>
    <row r="1006" spans="10:12" x14ac:dyDescent="0.2">
      <c r="J1006" s="13"/>
    </row>
    <row r="1007" spans="10:12" x14ac:dyDescent="0.2">
      <c r="J1007" s="13"/>
    </row>
    <row r="1008" spans="10:12" x14ac:dyDescent="0.2">
      <c r="J1008" s="13"/>
    </row>
    <row r="1009" spans="10:10" x14ac:dyDescent="0.2">
      <c r="J1009" s="13"/>
    </row>
    <row r="1010" spans="10:10" x14ac:dyDescent="0.2">
      <c r="J1010" s="13"/>
    </row>
    <row r="1011" spans="10:10" x14ac:dyDescent="0.2">
      <c r="J1011" s="13"/>
    </row>
    <row r="1012" spans="10:10" x14ac:dyDescent="0.2">
      <c r="J1012" s="13"/>
    </row>
    <row r="1013" spans="10:10" x14ac:dyDescent="0.2">
      <c r="J1013" s="13"/>
    </row>
    <row r="1014" spans="10:10" x14ac:dyDescent="0.2">
      <c r="J1014" s="13"/>
    </row>
    <row r="1015" spans="10:10" x14ac:dyDescent="0.2">
      <c r="J1015" s="13"/>
    </row>
    <row r="1016" spans="10:10" x14ac:dyDescent="0.2">
      <c r="J1016" s="13"/>
    </row>
    <row r="1017" spans="10:10" x14ac:dyDescent="0.2">
      <c r="J1017" s="13"/>
    </row>
    <row r="1018" spans="10:10" x14ac:dyDescent="0.2">
      <c r="J1018" s="13"/>
    </row>
    <row r="1019" spans="10:10" x14ac:dyDescent="0.2">
      <c r="J1019" s="13"/>
    </row>
    <row r="1020" spans="10:10" x14ac:dyDescent="0.2">
      <c r="J1020" s="13"/>
    </row>
    <row r="1021" spans="10:10" x14ac:dyDescent="0.2">
      <c r="J1021" s="13"/>
    </row>
    <row r="1022" spans="10:10" x14ac:dyDescent="0.2">
      <c r="J1022" s="13"/>
    </row>
  </sheetData>
  <autoFilter ref="A1:L1022" xr:uid="{00000000-0009-0000-0000-000003000000}">
    <sortState xmlns:xlrd2="http://schemas.microsoft.com/office/spreadsheetml/2017/richdata2" ref="A2:L1022">
      <sortCondition ref="K1:K1022"/>
    </sortState>
  </autoFilter>
  <phoneticPr fontId="1" type="noConversion"/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V72"/>
  <sheetViews>
    <sheetView workbookViewId="0">
      <selection activeCell="O27" sqref="O27"/>
    </sheetView>
  </sheetViews>
  <sheetFormatPr defaultColWidth="8.85546875" defaultRowHeight="12.75" x14ac:dyDescent="0.2"/>
  <cols>
    <col min="4" max="4" width="11.140625" bestFit="1" customWidth="1"/>
    <col min="6" max="6" width="13.28515625" style="2" bestFit="1" customWidth="1"/>
    <col min="7" max="7" width="11.140625" style="2" bestFit="1" customWidth="1"/>
    <col min="8" max="8" width="12.140625" style="2" bestFit="1" customWidth="1"/>
    <col min="9" max="9" width="16.7109375" bestFit="1" customWidth="1"/>
    <col min="10" max="10" width="13.85546875" customWidth="1"/>
    <col min="14" max="14" width="13.28515625" bestFit="1" customWidth="1"/>
    <col min="15" max="16" width="11.140625" bestFit="1" customWidth="1"/>
    <col min="20" max="20" width="11.5703125" bestFit="1" customWidth="1"/>
    <col min="21" max="21" width="10.5703125" bestFit="1" customWidth="1"/>
    <col min="22" max="22" width="9.28515625" bestFit="1" customWidth="1"/>
  </cols>
  <sheetData>
    <row r="1" spans="1:18" x14ac:dyDescent="0.2">
      <c r="A1">
        <v>1</v>
      </c>
      <c r="B1">
        <v>100</v>
      </c>
      <c r="C1" t="s">
        <v>58</v>
      </c>
      <c r="F1" s="2">
        <v>17.856999999999999</v>
      </c>
      <c r="G1" s="2">
        <v>21</v>
      </c>
      <c r="H1" s="2">
        <v>1.81</v>
      </c>
      <c r="J1">
        <v>1</v>
      </c>
      <c r="K1">
        <v>100</v>
      </c>
      <c r="L1" t="s">
        <v>58</v>
      </c>
      <c r="M1" s="1">
        <v>17857</v>
      </c>
      <c r="N1">
        <v>21</v>
      </c>
      <c r="O1" t="s">
        <v>59</v>
      </c>
    </row>
    <row r="2" spans="1:18" x14ac:dyDescent="0.2">
      <c r="A2">
        <v>2</v>
      </c>
      <c r="B2">
        <v>200</v>
      </c>
      <c r="C2" t="s">
        <v>58</v>
      </c>
      <c r="F2" s="2">
        <v>4.9908700000000001</v>
      </c>
      <c r="G2" s="2">
        <v>42.5</v>
      </c>
      <c r="H2" s="2">
        <v>1.81</v>
      </c>
      <c r="J2">
        <v>2</v>
      </c>
      <c r="K2">
        <v>200</v>
      </c>
      <c r="L2" t="s">
        <v>58</v>
      </c>
      <c r="M2" s="1">
        <v>499087</v>
      </c>
      <c r="N2" t="s">
        <v>60</v>
      </c>
      <c r="O2" t="s">
        <v>59</v>
      </c>
    </row>
    <row r="3" spans="1:18" x14ac:dyDescent="0.2">
      <c r="A3">
        <v>3</v>
      </c>
      <c r="B3">
        <v>400</v>
      </c>
      <c r="C3" t="s">
        <v>58</v>
      </c>
      <c r="F3" s="2">
        <v>1.3428500000000001</v>
      </c>
      <c r="G3" s="2">
        <v>91.7</v>
      </c>
      <c r="H3" s="2">
        <v>1.81</v>
      </c>
      <c r="J3">
        <v>3</v>
      </c>
      <c r="K3">
        <v>400</v>
      </c>
      <c r="L3" t="s">
        <v>58</v>
      </c>
      <c r="M3" s="1">
        <v>134285</v>
      </c>
      <c r="N3" t="s">
        <v>61</v>
      </c>
      <c r="O3" t="s">
        <v>59</v>
      </c>
    </row>
    <row r="4" spans="1:18" x14ac:dyDescent="0.2">
      <c r="A4">
        <v>4</v>
      </c>
      <c r="B4">
        <v>800</v>
      </c>
      <c r="C4" t="s">
        <v>58</v>
      </c>
      <c r="F4" s="2">
        <v>0.11193</v>
      </c>
      <c r="G4" s="2">
        <v>254</v>
      </c>
      <c r="H4" s="2">
        <v>1.88</v>
      </c>
      <c r="J4">
        <v>4</v>
      </c>
      <c r="K4">
        <v>800</v>
      </c>
      <c r="L4" t="s">
        <v>58</v>
      </c>
      <c r="M4" t="s">
        <v>62</v>
      </c>
      <c r="N4">
        <v>254</v>
      </c>
      <c r="O4" t="s">
        <v>63</v>
      </c>
    </row>
    <row r="5" spans="1:18" x14ac:dyDescent="0.2">
      <c r="A5">
        <v>5</v>
      </c>
      <c r="B5">
        <v>1</v>
      </c>
      <c r="C5">
        <v>500</v>
      </c>
      <c r="D5" t="s">
        <v>58</v>
      </c>
      <c r="F5" s="2">
        <v>2.8830000000000001E-2</v>
      </c>
      <c r="G5" s="2">
        <v>535</v>
      </c>
      <c r="H5" s="2">
        <v>1.88</v>
      </c>
      <c r="J5">
        <v>5</v>
      </c>
      <c r="K5">
        <v>1</v>
      </c>
      <c r="L5">
        <v>500</v>
      </c>
      <c r="M5" t="s">
        <v>58</v>
      </c>
      <c r="N5" t="s">
        <v>64</v>
      </c>
      <c r="O5">
        <v>535</v>
      </c>
      <c r="P5" t="s">
        <v>63</v>
      </c>
    </row>
    <row r="6" spans="1:18" x14ac:dyDescent="0.2">
      <c r="A6">
        <v>6</v>
      </c>
      <c r="B6">
        <v>3</v>
      </c>
      <c r="C6">
        <v>0</v>
      </c>
      <c r="D6" t="s">
        <v>58</v>
      </c>
      <c r="F6" s="2">
        <v>6.8300000000000001E-3</v>
      </c>
      <c r="G6" s="2">
        <v>1150</v>
      </c>
      <c r="H6" s="2">
        <v>1.88</v>
      </c>
      <c r="J6">
        <v>6</v>
      </c>
      <c r="K6">
        <v>3</v>
      </c>
      <c r="L6">
        <v>0</v>
      </c>
      <c r="M6" t="s">
        <v>58</v>
      </c>
      <c r="N6" t="s">
        <v>65</v>
      </c>
      <c r="O6">
        <v>1150</v>
      </c>
      <c r="P6" t="s">
        <v>63</v>
      </c>
    </row>
    <row r="7" spans="1:18" x14ac:dyDescent="0.2">
      <c r="A7">
        <v>7</v>
      </c>
      <c r="B7">
        <v>5</v>
      </c>
      <c r="C7">
        <v>0</v>
      </c>
      <c r="D7" t="s">
        <v>58</v>
      </c>
      <c r="F7" s="2">
        <v>2.7200000000000002E-3</v>
      </c>
      <c r="G7" s="2">
        <v>1920</v>
      </c>
      <c r="H7" s="2">
        <v>1.88</v>
      </c>
      <c r="J7">
        <v>7</v>
      </c>
      <c r="K7">
        <v>5</v>
      </c>
      <c r="L7">
        <v>0</v>
      </c>
      <c r="M7" t="s">
        <v>58</v>
      </c>
      <c r="N7" t="s">
        <v>66</v>
      </c>
      <c r="O7">
        <v>1920</v>
      </c>
      <c r="P7" t="s">
        <v>63</v>
      </c>
    </row>
    <row r="8" spans="1:18" x14ac:dyDescent="0.2">
      <c r="A8">
        <v>8</v>
      </c>
      <c r="B8">
        <v>10</v>
      </c>
      <c r="C8">
        <v>0</v>
      </c>
      <c r="D8" t="s">
        <v>58</v>
      </c>
      <c r="F8" s="2">
        <v>3.6900000000000002E-4</v>
      </c>
      <c r="G8" s="2">
        <v>4920</v>
      </c>
      <c r="H8" s="2">
        <v>1.88</v>
      </c>
      <c r="J8">
        <v>8</v>
      </c>
      <c r="K8">
        <v>10</v>
      </c>
      <c r="L8">
        <v>0</v>
      </c>
      <c r="M8" t="s">
        <v>58</v>
      </c>
      <c r="N8" t="s">
        <v>68</v>
      </c>
      <c r="O8">
        <v>4920</v>
      </c>
      <c r="P8" t="s">
        <v>63</v>
      </c>
    </row>
    <row r="9" spans="1:18" x14ac:dyDescent="0.2">
      <c r="A9">
        <v>9</v>
      </c>
      <c r="B9">
        <v>110</v>
      </c>
      <c r="C9" t="s">
        <v>58</v>
      </c>
      <c r="D9" t="s">
        <v>69</v>
      </c>
      <c r="F9" s="2">
        <v>9.2307600000000001</v>
      </c>
      <c r="G9" s="2">
        <v>26.7</v>
      </c>
      <c r="H9" s="2">
        <v>1.835</v>
      </c>
      <c r="J9">
        <v>9</v>
      </c>
      <c r="K9">
        <v>100</v>
      </c>
      <c r="L9" t="s">
        <v>58</v>
      </c>
      <c r="M9" t="s">
        <v>69</v>
      </c>
      <c r="N9" s="1">
        <v>923076</v>
      </c>
      <c r="O9" t="s">
        <v>70</v>
      </c>
      <c r="P9" s="1">
        <v>1835</v>
      </c>
    </row>
    <row r="10" spans="1:18" x14ac:dyDescent="0.2">
      <c r="A10">
        <v>10</v>
      </c>
      <c r="B10">
        <v>200</v>
      </c>
      <c r="C10" t="s">
        <v>58</v>
      </c>
      <c r="D10" t="s">
        <v>69</v>
      </c>
      <c r="F10" s="2">
        <v>2.9750000000000001</v>
      </c>
      <c r="G10" s="2">
        <v>52</v>
      </c>
      <c r="H10" s="2">
        <v>1.81</v>
      </c>
      <c r="J10">
        <v>10</v>
      </c>
      <c r="K10">
        <v>200</v>
      </c>
      <c r="L10" t="s">
        <v>58</v>
      </c>
      <c r="M10" t="s">
        <v>69</v>
      </c>
      <c r="N10" s="1">
        <v>2975</v>
      </c>
      <c r="O10">
        <v>52</v>
      </c>
      <c r="P10" t="s">
        <v>59</v>
      </c>
    </row>
    <row r="11" spans="1:18" x14ac:dyDescent="0.2">
      <c r="A11">
        <v>11</v>
      </c>
      <c r="B11">
        <v>400</v>
      </c>
      <c r="C11" t="s">
        <v>58</v>
      </c>
      <c r="D11" t="s">
        <v>69</v>
      </c>
      <c r="F11" s="2">
        <v>0.99673999999999996</v>
      </c>
      <c r="G11" s="2">
        <v>103</v>
      </c>
      <c r="H11" s="2">
        <v>1.81</v>
      </c>
      <c r="J11">
        <v>11</v>
      </c>
      <c r="K11">
        <v>400</v>
      </c>
      <c r="L11" t="s">
        <v>58</v>
      </c>
      <c r="M11" t="s">
        <v>69</v>
      </c>
      <c r="N11" t="s">
        <v>71</v>
      </c>
      <c r="O11">
        <v>103</v>
      </c>
      <c r="P11" t="s">
        <v>59</v>
      </c>
    </row>
    <row r="12" spans="1:18" x14ac:dyDescent="0.2">
      <c r="A12">
        <v>12</v>
      </c>
      <c r="B12">
        <v>3</v>
      </c>
      <c r="C12">
        <v>0</v>
      </c>
      <c r="D12" t="s">
        <v>58</v>
      </c>
      <c r="E12" t="s">
        <v>72</v>
      </c>
      <c r="F12" s="2">
        <v>4.0800000000000003E-3</v>
      </c>
      <c r="G12" s="2">
        <v>1320</v>
      </c>
      <c r="H12" s="2">
        <v>1.9</v>
      </c>
      <c r="K12">
        <v>12</v>
      </c>
      <c r="L12">
        <v>3</v>
      </c>
      <c r="M12">
        <v>0</v>
      </c>
      <c r="N12" t="s">
        <v>58</v>
      </c>
      <c r="O12" t="s">
        <v>72</v>
      </c>
      <c r="P12" t="s">
        <v>73</v>
      </c>
      <c r="Q12">
        <v>1320</v>
      </c>
      <c r="R12" t="s">
        <v>67</v>
      </c>
    </row>
    <row r="13" spans="1:18" x14ac:dyDescent="0.2">
      <c r="A13">
        <v>13</v>
      </c>
      <c r="B13" t="s">
        <v>74</v>
      </c>
      <c r="C13" t="s">
        <v>75</v>
      </c>
      <c r="F13" s="2">
        <v>0.188807</v>
      </c>
      <c r="G13" s="2">
        <v>210</v>
      </c>
      <c r="H13" s="2">
        <v>1.41</v>
      </c>
      <c r="J13">
        <v>13</v>
      </c>
      <c r="K13" t="s">
        <v>74</v>
      </c>
      <c r="L13" t="s">
        <v>75</v>
      </c>
      <c r="M13" t="s">
        <v>76</v>
      </c>
      <c r="N13">
        <v>210</v>
      </c>
      <c r="O13" t="s">
        <v>77</v>
      </c>
    </row>
    <row r="14" spans="1:18" x14ac:dyDescent="0.2">
      <c r="A14">
        <v>14</v>
      </c>
      <c r="B14" t="s">
        <v>78</v>
      </c>
      <c r="C14" t="s">
        <v>75</v>
      </c>
      <c r="F14" s="2">
        <v>8.5589999999999999E-2</v>
      </c>
      <c r="G14" s="2">
        <v>600</v>
      </c>
      <c r="H14" s="2">
        <v>1.41</v>
      </c>
      <c r="J14">
        <v>14</v>
      </c>
      <c r="K14" t="s">
        <v>78</v>
      </c>
      <c r="L14" t="s">
        <v>75</v>
      </c>
      <c r="M14" t="s">
        <v>79</v>
      </c>
      <c r="N14">
        <v>600</v>
      </c>
      <c r="O14" t="s">
        <v>77</v>
      </c>
    </row>
    <row r="15" spans="1:18" x14ac:dyDescent="0.2">
      <c r="A15">
        <v>15</v>
      </c>
      <c r="B15" t="s">
        <v>0</v>
      </c>
      <c r="C15" t="s">
        <v>75</v>
      </c>
      <c r="F15" s="2">
        <v>1.8452299999999999</v>
      </c>
      <c r="G15" s="2">
        <v>75</v>
      </c>
      <c r="H15" s="2">
        <v>1.3480000000000001</v>
      </c>
      <c r="J15">
        <v>15</v>
      </c>
      <c r="K15" t="s">
        <v>0</v>
      </c>
      <c r="L15" t="s">
        <v>75</v>
      </c>
      <c r="M15" s="1">
        <v>184523</v>
      </c>
      <c r="N15">
        <v>75</v>
      </c>
      <c r="O15" s="1">
        <v>1348</v>
      </c>
    </row>
    <row r="16" spans="1:18" x14ac:dyDescent="0.2">
      <c r="A16">
        <v>16</v>
      </c>
      <c r="B16" t="s">
        <v>1</v>
      </c>
      <c r="C16" t="s">
        <v>2</v>
      </c>
      <c r="F16" s="2">
        <v>0.44124999999999998</v>
      </c>
      <c r="G16" s="2">
        <v>100</v>
      </c>
      <c r="H16" s="2">
        <v>1.35</v>
      </c>
      <c r="J16">
        <v>16</v>
      </c>
      <c r="K16" t="s">
        <v>1</v>
      </c>
      <c r="L16" t="s">
        <v>2</v>
      </c>
      <c r="M16" t="s">
        <v>4</v>
      </c>
      <c r="N16">
        <v>100</v>
      </c>
      <c r="O16" t="s">
        <v>3</v>
      </c>
    </row>
    <row r="17" spans="1:22" x14ac:dyDescent="0.2">
      <c r="A17">
        <v>17</v>
      </c>
      <c r="B17" t="s">
        <v>5</v>
      </c>
      <c r="C17" t="s">
        <v>6</v>
      </c>
      <c r="F17" s="2">
        <v>56.021099999999997</v>
      </c>
      <c r="G17" s="2">
        <v>1.5</v>
      </c>
      <c r="H17" s="2">
        <v>1.05</v>
      </c>
      <c r="J17">
        <v>17</v>
      </c>
      <c r="K17" t="s">
        <v>5</v>
      </c>
      <c r="L17" t="s">
        <v>6</v>
      </c>
      <c r="M17" s="1">
        <v>560211</v>
      </c>
      <c r="N17" t="s">
        <v>7</v>
      </c>
      <c r="O17" t="s">
        <v>8</v>
      </c>
    </row>
    <row r="18" spans="1:22" x14ac:dyDescent="0.2">
      <c r="A18">
        <v>18</v>
      </c>
      <c r="B18" t="s">
        <v>9</v>
      </c>
      <c r="C18" t="s">
        <v>10</v>
      </c>
      <c r="F18" s="2">
        <v>17.5458</v>
      </c>
      <c r="G18" s="2">
        <v>6</v>
      </c>
      <c r="H18" s="2">
        <v>1.05</v>
      </c>
      <c r="J18">
        <v>18</v>
      </c>
      <c r="K18" t="s">
        <v>9</v>
      </c>
      <c r="L18" t="s">
        <v>10</v>
      </c>
      <c r="M18" s="1">
        <v>175458</v>
      </c>
      <c r="N18">
        <v>6</v>
      </c>
      <c r="O18" t="s">
        <v>8</v>
      </c>
    </row>
    <row r="19" spans="1:22" x14ac:dyDescent="0.2">
      <c r="A19">
        <v>19</v>
      </c>
      <c r="B19" t="s">
        <v>11</v>
      </c>
      <c r="C19" t="s">
        <v>10</v>
      </c>
      <c r="F19" s="2">
        <v>12.331</v>
      </c>
      <c r="G19" s="2">
        <v>3</v>
      </c>
      <c r="H19" s="2">
        <v>1.1000000000000001</v>
      </c>
      <c r="J19">
        <v>19</v>
      </c>
      <c r="K19" t="s">
        <v>11</v>
      </c>
      <c r="L19" t="s">
        <v>10</v>
      </c>
      <c r="M19" s="1">
        <v>12331</v>
      </c>
      <c r="N19">
        <v>3</v>
      </c>
      <c r="O19" t="s">
        <v>12</v>
      </c>
    </row>
    <row r="20" spans="1:22" x14ac:dyDescent="0.2">
      <c r="A20">
        <v>20</v>
      </c>
      <c r="B20" t="s">
        <v>13</v>
      </c>
      <c r="C20" t="s">
        <v>10</v>
      </c>
      <c r="F20" s="2">
        <v>15.9803</v>
      </c>
      <c r="G20" s="2">
        <v>3.8</v>
      </c>
      <c r="H20" s="2">
        <v>1.04</v>
      </c>
      <c r="J20">
        <v>20</v>
      </c>
      <c r="K20" t="s">
        <v>13</v>
      </c>
      <c r="L20" t="s">
        <v>10</v>
      </c>
      <c r="M20" s="1">
        <v>159803</v>
      </c>
      <c r="N20" t="s">
        <v>14</v>
      </c>
      <c r="O20" t="s">
        <v>15</v>
      </c>
    </row>
    <row r="27" spans="1:22" x14ac:dyDescent="0.2">
      <c r="O27">
        <f>56.0211*(7.69*1.11-1.5)^1.05</f>
        <v>434.54751762336957</v>
      </c>
    </row>
    <row r="28" spans="1:22" x14ac:dyDescent="0.2">
      <c r="C28" t="s">
        <v>36</v>
      </c>
      <c r="D28" t="s">
        <v>37</v>
      </c>
      <c r="E28" t="s">
        <v>38</v>
      </c>
      <c r="G28" s="2" t="s">
        <v>39</v>
      </c>
      <c r="H28" s="2" t="s">
        <v>40</v>
      </c>
    </row>
    <row r="29" spans="1:22" x14ac:dyDescent="0.2">
      <c r="A29">
        <v>1</v>
      </c>
      <c r="B29" t="s">
        <v>16</v>
      </c>
      <c r="C29" s="2">
        <v>17.856999999999999</v>
      </c>
      <c r="D29" s="2">
        <v>21</v>
      </c>
      <c r="E29" s="2">
        <v>1.81</v>
      </c>
      <c r="G29" s="2">
        <v>10.93</v>
      </c>
      <c r="H29" s="2">
        <f t="shared" ref="H29:H39" si="0">C29*(D29-G29)^E29</f>
        <v>1167.5939616755138</v>
      </c>
      <c r="K29" s="15" t="s">
        <v>44</v>
      </c>
    </row>
    <row r="30" spans="1:22" x14ac:dyDescent="0.2">
      <c r="A30">
        <f>A29+1</f>
        <v>2</v>
      </c>
      <c r="B30" t="s">
        <v>17</v>
      </c>
      <c r="C30" s="2">
        <v>4.9908700000000001</v>
      </c>
      <c r="D30" s="2">
        <v>42.5</v>
      </c>
      <c r="E30" s="2">
        <v>1.81</v>
      </c>
      <c r="H30" s="2">
        <f t="shared" si="0"/>
        <v>4421.4042166771214</v>
      </c>
    </row>
    <row r="31" spans="1:22" x14ac:dyDescent="0.2">
      <c r="A31">
        <f t="shared" ref="A31:A48" si="1">A30+1</f>
        <v>3</v>
      </c>
      <c r="B31" t="s">
        <v>18</v>
      </c>
      <c r="C31" s="2">
        <v>1.3428500000000001</v>
      </c>
      <c r="D31" s="2">
        <v>91.7</v>
      </c>
      <c r="E31" s="2">
        <v>1.81</v>
      </c>
      <c r="H31" s="2">
        <f t="shared" si="0"/>
        <v>4785.3752718106998</v>
      </c>
      <c r="Q31" t="s">
        <v>87</v>
      </c>
    </row>
    <row r="32" spans="1:22" x14ac:dyDescent="0.2">
      <c r="A32">
        <f t="shared" si="1"/>
        <v>4</v>
      </c>
      <c r="B32" t="s">
        <v>19</v>
      </c>
      <c r="C32" s="2">
        <v>0.11193</v>
      </c>
      <c r="D32" s="2">
        <v>254</v>
      </c>
      <c r="E32" s="2">
        <v>1.88</v>
      </c>
      <c r="H32" s="2">
        <f t="shared" si="0"/>
        <v>3715.642236953438</v>
      </c>
      <c r="N32" s="1"/>
      <c r="Q32">
        <v>1</v>
      </c>
      <c r="R32">
        <v>100</v>
      </c>
      <c r="S32" t="s">
        <v>58</v>
      </c>
      <c r="T32" s="16">
        <v>17857</v>
      </c>
      <c r="U32" s="16">
        <v>21</v>
      </c>
      <c r="V32" s="16">
        <v>1.81</v>
      </c>
    </row>
    <row r="33" spans="1:22" x14ac:dyDescent="0.2">
      <c r="A33">
        <f t="shared" si="1"/>
        <v>5</v>
      </c>
      <c r="B33" t="s">
        <v>20</v>
      </c>
      <c r="C33" s="2">
        <v>2.8830000000000001E-2</v>
      </c>
      <c r="D33" s="2">
        <v>535</v>
      </c>
      <c r="E33" s="2">
        <v>1.88</v>
      </c>
      <c r="H33" s="2">
        <f t="shared" si="0"/>
        <v>3882.8423033154559</v>
      </c>
      <c r="J33" s="101" t="s">
        <v>140</v>
      </c>
      <c r="K33" s="101"/>
      <c r="L33" s="101"/>
      <c r="M33" s="101"/>
      <c r="N33" s="2"/>
      <c r="O33" s="2"/>
      <c r="P33" s="2"/>
      <c r="Q33">
        <v>2</v>
      </c>
      <c r="R33">
        <v>200</v>
      </c>
      <c r="S33" t="s">
        <v>58</v>
      </c>
      <c r="T33" s="16">
        <v>4.9908700000000001</v>
      </c>
      <c r="U33" s="16">
        <v>42.5</v>
      </c>
      <c r="V33" s="16">
        <v>1.81</v>
      </c>
    </row>
    <row r="34" spans="1:22" ht="13.5" thickBot="1" x14ac:dyDescent="0.25">
      <c r="A34">
        <f t="shared" si="1"/>
        <v>6</v>
      </c>
      <c r="B34" t="s">
        <v>21</v>
      </c>
      <c r="C34" s="2">
        <v>6.8300000000000001E-3</v>
      </c>
      <c r="D34" s="2">
        <v>1150</v>
      </c>
      <c r="E34" s="2">
        <v>1.88</v>
      </c>
      <c r="H34" s="2">
        <f t="shared" si="0"/>
        <v>3877.3289118074877</v>
      </c>
      <c r="J34" s="101" t="s">
        <v>141</v>
      </c>
      <c r="K34" s="101"/>
      <c r="L34" s="101" t="s">
        <v>142</v>
      </c>
      <c r="M34" s="101"/>
      <c r="N34" s="2"/>
      <c r="O34" s="2"/>
      <c r="P34" s="2"/>
      <c r="Q34">
        <v>3</v>
      </c>
      <c r="R34">
        <v>400</v>
      </c>
      <c r="S34" t="s">
        <v>58</v>
      </c>
      <c r="T34" s="16">
        <v>1.3428500000000001</v>
      </c>
      <c r="U34" s="16">
        <v>91.7</v>
      </c>
      <c r="V34" s="16">
        <v>1.81</v>
      </c>
    </row>
    <row r="35" spans="1:22" x14ac:dyDescent="0.2">
      <c r="A35">
        <f t="shared" si="1"/>
        <v>7</v>
      </c>
      <c r="B35" t="s">
        <v>22</v>
      </c>
      <c r="C35" s="2">
        <v>2.7200000000000002E-3</v>
      </c>
      <c r="D35" s="2">
        <v>1920</v>
      </c>
      <c r="E35" s="2">
        <v>1.88</v>
      </c>
      <c r="G35" s="2">
        <v>1000</v>
      </c>
      <c r="H35" s="2">
        <f t="shared" si="0"/>
        <v>1015.0560392207823</v>
      </c>
      <c r="J35" s="68" t="s">
        <v>54</v>
      </c>
      <c r="K35" s="69">
        <v>49</v>
      </c>
      <c r="L35" s="69" t="s">
        <v>143</v>
      </c>
      <c r="M35" s="70">
        <v>49</v>
      </c>
      <c r="N35" s="2"/>
      <c r="O35" s="2"/>
      <c r="P35" s="2"/>
      <c r="Q35">
        <v>4</v>
      </c>
      <c r="R35">
        <v>800</v>
      </c>
      <c r="S35" t="s">
        <v>58</v>
      </c>
      <c r="T35" s="16">
        <v>0.11193</v>
      </c>
      <c r="U35" s="16">
        <v>254</v>
      </c>
      <c r="V35" s="16">
        <v>1.88</v>
      </c>
    </row>
    <row r="36" spans="1:22" x14ac:dyDescent="0.2">
      <c r="A36">
        <f t="shared" si="1"/>
        <v>8</v>
      </c>
      <c r="B36" t="s">
        <v>23</v>
      </c>
      <c r="C36" s="2">
        <v>3.6900000000000002E-4</v>
      </c>
      <c r="D36" s="2">
        <v>4920</v>
      </c>
      <c r="E36" s="2">
        <v>1.88</v>
      </c>
      <c r="G36" s="2">
        <v>2000</v>
      </c>
      <c r="H36" s="2">
        <f t="shared" si="0"/>
        <v>1207.6640181870832</v>
      </c>
      <c r="J36" s="71" t="s">
        <v>128</v>
      </c>
      <c r="K36" s="72">
        <v>59</v>
      </c>
      <c r="L36" s="72" t="s">
        <v>144</v>
      </c>
      <c r="M36" s="73">
        <v>199</v>
      </c>
      <c r="N36" s="2"/>
      <c r="O36" s="2"/>
      <c r="Q36">
        <v>5</v>
      </c>
      <c r="R36">
        <v>1</v>
      </c>
      <c r="S36">
        <v>500</v>
      </c>
      <c r="T36" s="16">
        <v>2.8830000000000001E-2</v>
      </c>
      <c r="U36" s="16">
        <v>535</v>
      </c>
      <c r="V36" s="16">
        <v>1.88</v>
      </c>
    </row>
    <row r="37" spans="1:22" ht="13.5" thickBot="1" x14ac:dyDescent="0.25">
      <c r="A37">
        <f t="shared" si="1"/>
        <v>9</v>
      </c>
      <c r="B37" t="s">
        <v>24</v>
      </c>
      <c r="C37" s="2">
        <v>9.2307600000000001</v>
      </c>
      <c r="D37" s="2">
        <v>26.7</v>
      </c>
      <c r="E37" s="2">
        <v>1.835</v>
      </c>
      <c r="H37" s="2">
        <f t="shared" si="0"/>
        <v>3827.2393573059358</v>
      </c>
      <c r="J37" s="74" t="s">
        <v>130</v>
      </c>
      <c r="K37" s="75">
        <v>199</v>
      </c>
      <c r="L37" s="75"/>
      <c r="M37" s="76"/>
      <c r="N37" s="2"/>
      <c r="O37" s="2"/>
      <c r="Q37">
        <v>6</v>
      </c>
      <c r="R37">
        <v>3</v>
      </c>
      <c r="S37">
        <v>0</v>
      </c>
      <c r="T37" s="16">
        <v>6.8300000000000001E-3</v>
      </c>
      <c r="U37" s="16">
        <v>1150</v>
      </c>
      <c r="V37" s="16">
        <v>1.88</v>
      </c>
    </row>
    <row r="38" spans="1:22" x14ac:dyDescent="0.2">
      <c r="A38">
        <f t="shared" si="1"/>
        <v>10</v>
      </c>
      <c r="B38" t="s">
        <v>25</v>
      </c>
      <c r="C38" s="2">
        <v>2.9750000000000001</v>
      </c>
      <c r="D38" s="2">
        <v>52</v>
      </c>
      <c r="E38" s="2">
        <v>1.81</v>
      </c>
      <c r="H38" s="2">
        <f t="shared" si="0"/>
        <v>3797.1086314388026</v>
      </c>
      <c r="J38" s="68" t="s">
        <v>80</v>
      </c>
      <c r="K38" s="69">
        <v>49</v>
      </c>
      <c r="L38" s="69" t="s">
        <v>129</v>
      </c>
      <c r="M38" s="70">
        <v>74</v>
      </c>
      <c r="N38" s="2"/>
      <c r="O38" s="2"/>
      <c r="Q38">
        <v>7</v>
      </c>
      <c r="R38">
        <v>5</v>
      </c>
      <c r="S38">
        <v>0</v>
      </c>
      <c r="T38" s="16">
        <v>2.7200000000000002E-3</v>
      </c>
      <c r="U38" s="16">
        <v>1920</v>
      </c>
      <c r="V38" s="16">
        <v>1.88</v>
      </c>
    </row>
    <row r="39" spans="1:22" x14ac:dyDescent="0.2">
      <c r="A39">
        <f t="shared" si="1"/>
        <v>11</v>
      </c>
      <c r="B39" t="s">
        <v>26</v>
      </c>
      <c r="C39" s="2">
        <v>0.99673999999999996</v>
      </c>
      <c r="D39" s="2">
        <v>103</v>
      </c>
      <c r="E39" s="2">
        <v>1.81</v>
      </c>
      <c r="H39" s="2">
        <f t="shared" si="0"/>
        <v>4383.4621805964998</v>
      </c>
      <c r="J39" s="71" t="s">
        <v>127</v>
      </c>
      <c r="K39" s="72">
        <v>59</v>
      </c>
      <c r="L39" s="72" t="s">
        <v>145</v>
      </c>
      <c r="M39" s="73">
        <v>199</v>
      </c>
      <c r="Q39">
        <v>8</v>
      </c>
      <c r="R39">
        <v>10</v>
      </c>
      <c r="S39">
        <v>0</v>
      </c>
      <c r="T39" s="16">
        <v>3.6900000000000002E-4</v>
      </c>
      <c r="U39" s="16">
        <v>4920</v>
      </c>
      <c r="V39" s="16">
        <v>1.88</v>
      </c>
    </row>
    <row r="40" spans="1:22" ht="13.5" thickBot="1" x14ac:dyDescent="0.25">
      <c r="A40">
        <f t="shared" si="1"/>
        <v>12</v>
      </c>
      <c r="B40" t="s">
        <v>27</v>
      </c>
      <c r="C40" s="2">
        <v>4.0800000000000003E-3</v>
      </c>
      <c r="D40" s="2">
        <v>1320</v>
      </c>
      <c r="E40" s="2">
        <v>1.9</v>
      </c>
      <c r="H40" s="2">
        <f>C40*(D40-G40)^E40</f>
        <v>3465.3781471178086</v>
      </c>
      <c r="J40" s="74" t="s">
        <v>129</v>
      </c>
      <c r="K40" s="75">
        <v>199</v>
      </c>
      <c r="L40" s="75"/>
      <c r="M40" s="76"/>
      <c r="N40" s="1"/>
      <c r="Q40">
        <v>9</v>
      </c>
      <c r="R40">
        <v>100</v>
      </c>
      <c r="S40" t="s">
        <v>58</v>
      </c>
      <c r="T40" s="16">
        <v>9.2307600000000001</v>
      </c>
      <c r="U40" s="16">
        <v>26.7</v>
      </c>
      <c r="V40" s="16">
        <v>1.835</v>
      </c>
    </row>
    <row r="41" spans="1:22" x14ac:dyDescent="0.2">
      <c r="A41">
        <f t="shared" si="1"/>
        <v>13</v>
      </c>
      <c r="B41" t="s">
        <v>28</v>
      </c>
      <c r="C41" s="2">
        <v>0.188807</v>
      </c>
      <c r="D41" s="2">
        <v>210</v>
      </c>
      <c r="E41" s="2">
        <v>1.41</v>
      </c>
      <c r="H41" s="2" t="e">
        <f t="shared" ref="H41:H48" si="2">C41*(G41-D41)^E41</f>
        <v>#NUM!</v>
      </c>
      <c r="J41" s="68" t="s">
        <v>56</v>
      </c>
      <c r="K41" s="69">
        <v>49</v>
      </c>
      <c r="L41" s="69" t="s">
        <v>147</v>
      </c>
      <c r="M41" s="70">
        <v>49</v>
      </c>
      <c r="N41" s="1"/>
      <c r="Q41">
        <v>10</v>
      </c>
      <c r="R41">
        <v>200</v>
      </c>
      <c r="S41" t="s">
        <v>58</v>
      </c>
      <c r="T41" s="16">
        <v>2975</v>
      </c>
      <c r="U41" s="16">
        <v>52</v>
      </c>
      <c r="V41" s="16">
        <v>1.81</v>
      </c>
    </row>
    <row r="42" spans="1:22" x14ac:dyDescent="0.2">
      <c r="A42">
        <f t="shared" si="1"/>
        <v>14</v>
      </c>
      <c r="B42" t="s">
        <v>29</v>
      </c>
      <c r="C42" s="2">
        <v>8.5589999999999999E-2</v>
      </c>
      <c r="D42" s="2">
        <v>600</v>
      </c>
      <c r="E42" s="2">
        <v>1.41</v>
      </c>
      <c r="H42" s="2" t="e">
        <f t="shared" si="2"/>
        <v>#NUM!</v>
      </c>
      <c r="J42" s="71" t="s">
        <v>132</v>
      </c>
      <c r="K42" s="77">
        <v>59</v>
      </c>
      <c r="L42" s="72" t="s">
        <v>146</v>
      </c>
      <c r="M42" s="73">
        <v>74</v>
      </c>
      <c r="N42" s="1"/>
      <c r="Q42">
        <v>11</v>
      </c>
      <c r="R42">
        <v>400</v>
      </c>
      <c r="S42" t="s">
        <v>58</v>
      </c>
      <c r="T42" s="16">
        <v>0.99673999999999996</v>
      </c>
      <c r="U42" s="16">
        <v>103</v>
      </c>
      <c r="V42" s="16">
        <v>1.81</v>
      </c>
    </row>
    <row r="43" spans="1:22" x14ac:dyDescent="0.2">
      <c r="A43">
        <f t="shared" si="1"/>
        <v>15</v>
      </c>
      <c r="B43" t="s">
        <v>30</v>
      </c>
      <c r="C43" s="2">
        <v>1.8452299999999999</v>
      </c>
      <c r="D43" s="2">
        <v>75</v>
      </c>
      <c r="E43" s="2">
        <v>1.3480000000000001</v>
      </c>
      <c r="H43" s="2" t="e">
        <f t="shared" si="2"/>
        <v>#NUM!</v>
      </c>
      <c r="I43" s="6"/>
      <c r="J43" s="71" t="s">
        <v>134</v>
      </c>
      <c r="K43" s="77">
        <v>69</v>
      </c>
      <c r="L43" s="72" t="s">
        <v>164</v>
      </c>
      <c r="M43" s="73">
        <v>199</v>
      </c>
      <c r="R43">
        <v>12</v>
      </c>
      <c r="S43">
        <v>3</v>
      </c>
      <c r="T43" s="16">
        <v>4.0800000000000003E-3</v>
      </c>
      <c r="U43" s="16">
        <v>1320</v>
      </c>
      <c r="V43" s="16">
        <v>1.9</v>
      </c>
    </row>
    <row r="44" spans="1:22" x14ac:dyDescent="0.2">
      <c r="A44">
        <f t="shared" si="1"/>
        <v>16</v>
      </c>
      <c r="B44" t="s">
        <v>31</v>
      </c>
      <c r="C44" s="2">
        <v>0.44124999999999998</v>
      </c>
      <c r="D44" s="2">
        <v>100</v>
      </c>
      <c r="E44" s="2">
        <v>1.35</v>
      </c>
      <c r="H44" s="2" t="e">
        <f t="shared" si="2"/>
        <v>#NUM!</v>
      </c>
      <c r="J44" s="71" t="s">
        <v>147</v>
      </c>
      <c r="K44" s="72">
        <v>79</v>
      </c>
      <c r="L44" s="72"/>
      <c r="M44" s="73"/>
      <c r="Q44">
        <v>13</v>
      </c>
      <c r="R44" t="s">
        <v>74</v>
      </c>
      <c r="S44" t="s">
        <v>75</v>
      </c>
      <c r="T44" s="16">
        <v>0.188807</v>
      </c>
      <c r="U44" s="16">
        <v>210</v>
      </c>
      <c r="V44" s="16">
        <v>1.41</v>
      </c>
    </row>
    <row r="45" spans="1:22" ht="13.5" thickBot="1" x14ac:dyDescent="0.25">
      <c r="A45">
        <f t="shared" si="1"/>
        <v>17</v>
      </c>
      <c r="B45" t="s">
        <v>32</v>
      </c>
      <c r="C45" s="2">
        <v>56.021099999999997</v>
      </c>
      <c r="D45" s="2">
        <v>1.5</v>
      </c>
      <c r="E45" s="2">
        <v>1.05</v>
      </c>
      <c r="H45" s="2" t="e">
        <f t="shared" si="2"/>
        <v>#NUM!</v>
      </c>
      <c r="J45" s="74" t="s">
        <v>146</v>
      </c>
      <c r="K45" s="75">
        <v>199</v>
      </c>
      <c r="L45" s="75"/>
      <c r="M45" s="76"/>
      <c r="Q45">
        <v>14</v>
      </c>
      <c r="R45" t="s">
        <v>78</v>
      </c>
      <c r="S45" t="s">
        <v>75</v>
      </c>
      <c r="T45" s="16">
        <v>8.5589999999999999E-2</v>
      </c>
      <c r="U45" s="16">
        <v>600</v>
      </c>
      <c r="V45" s="16">
        <v>1.41</v>
      </c>
    </row>
    <row r="46" spans="1:22" x14ac:dyDescent="0.2">
      <c r="A46">
        <f t="shared" si="1"/>
        <v>18</v>
      </c>
      <c r="B46" t="s">
        <v>33</v>
      </c>
      <c r="C46" s="2">
        <v>17.5458</v>
      </c>
      <c r="D46" s="2">
        <v>6</v>
      </c>
      <c r="E46" s="2">
        <v>1.05</v>
      </c>
      <c r="H46" s="2" t="e">
        <f t="shared" si="2"/>
        <v>#NUM!</v>
      </c>
      <c r="J46" s="68" t="s">
        <v>55</v>
      </c>
      <c r="K46" s="69">
        <v>49</v>
      </c>
      <c r="L46" s="69" t="s">
        <v>133</v>
      </c>
      <c r="M46" s="70">
        <v>49</v>
      </c>
      <c r="Q46">
        <v>15</v>
      </c>
      <c r="R46" t="s">
        <v>0</v>
      </c>
      <c r="S46" t="s">
        <v>75</v>
      </c>
      <c r="T46" s="16">
        <v>1.8452299999999999</v>
      </c>
      <c r="U46" s="16">
        <v>75</v>
      </c>
      <c r="V46" s="16">
        <v>1.3480000000000001</v>
      </c>
    </row>
    <row r="47" spans="1:22" x14ac:dyDescent="0.2">
      <c r="A47">
        <f t="shared" si="1"/>
        <v>19</v>
      </c>
      <c r="B47" t="s">
        <v>34</v>
      </c>
      <c r="C47" s="2">
        <v>12.331</v>
      </c>
      <c r="D47" s="2">
        <v>3</v>
      </c>
      <c r="E47" s="2">
        <v>1.1000000000000001</v>
      </c>
      <c r="H47" s="2" t="e">
        <f t="shared" si="2"/>
        <v>#NUM!</v>
      </c>
      <c r="J47" s="71" t="s">
        <v>131</v>
      </c>
      <c r="K47" s="77">
        <v>59</v>
      </c>
      <c r="L47" s="72" t="s">
        <v>148</v>
      </c>
      <c r="M47" s="73">
        <v>74</v>
      </c>
      <c r="Q47">
        <v>16</v>
      </c>
      <c r="R47" t="s">
        <v>1</v>
      </c>
      <c r="S47" t="s">
        <v>2</v>
      </c>
      <c r="T47" s="16">
        <v>0.44124999999999998</v>
      </c>
      <c r="U47" s="16">
        <v>100</v>
      </c>
      <c r="V47" s="16">
        <v>1.35</v>
      </c>
    </row>
    <row r="48" spans="1:22" x14ac:dyDescent="0.2">
      <c r="A48">
        <f t="shared" si="1"/>
        <v>20</v>
      </c>
      <c r="B48" t="s">
        <v>35</v>
      </c>
      <c r="C48" s="2">
        <v>15.9803</v>
      </c>
      <c r="D48" s="2">
        <v>3.8</v>
      </c>
      <c r="E48" s="2">
        <v>1.04</v>
      </c>
      <c r="H48" s="2" t="e">
        <f t="shared" si="2"/>
        <v>#NUM!</v>
      </c>
      <c r="J48" s="71" t="s">
        <v>133</v>
      </c>
      <c r="K48" s="77">
        <v>69</v>
      </c>
      <c r="L48" s="72" t="s">
        <v>149</v>
      </c>
      <c r="M48" s="73">
        <v>199</v>
      </c>
      <c r="Q48">
        <v>17</v>
      </c>
      <c r="R48" t="s">
        <v>5</v>
      </c>
      <c r="S48" t="s">
        <v>6</v>
      </c>
      <c r="T48" s="16">
        <v>56.021099999999997</v>
      </c>
      <c r="U48" s="16">
        <v>1.5</v>
      </c>
      <c r="V48" s="16">
        <v>1.05</v>
      </c>
    </row>
    <row r="49" spans="1:22" x14ac:dyDescent="0.2">
      <c r="A49">
        <v>21</v>
      </c>
      <c r="B49" t="s">
        <v>82</v>
      </c>
      <c r="C49" s="2">
        <v>8.3750000000000005E-3</v>
      </c>
      <c r="D49" s="2">
        <v>880</v>
      </c>
      <c r="E49" s="2">
        <v>1.9</v>
      </c>
      <c r="H49" s="2">
        <f>C49*(D49-G49)^E49</f>
        <v>3292.3188822810907</v>
      </c>
      <c r="J49" s="71" t="s">
        <v>148</v>
      </c>
      <c r="K49" s="72">
        <v>79</v>
      </c>
      <c r="L49" s="72"/>
      <c r="M49" s="73"/>
      <c r="N49" s="1"/>
      <c r="Q49">
        <v>18</v>
      </c>
      <c r="R49" t="s">
        <v>9</v>
      </c>
      <c r="S49" t="s">
        <v>10</v>
      </c>
      <c r="T49" s="16">
        <v>17.5458</v>
      </c>
      <c r="U49" s="16">
        <v>6</v>
      </c>
      <c r="V49" s="16">
        <v>1.05</v>
      </c>
    </row>
    <row r="50" spans="1:22" ht="13.5" thickBot="1" x14ac:dyDescent="0.25">
      <c r="A50">
        <v>22</v>
      </c>
      <c r="B50" t="s">
        <v>161</v>
      </c>
      <c r="C50">
        <v>1.3995E-2</v>
      </c>
      <c r="D50">
        <v>660</v>
      </c>
      <c r="E50">
        <v>1.9</v>
      </c>
      <c r="J50" s="74" t="s">
        <v>149</v>
      </c>
      <c r="K50" s="75">
        <v>199</v>
      </c>
      <c r="L50" s="75"/>
      <c r="M50" s="76"/>
      <c r="Q50">
        <v>19</v>
      </c>
      <c r="R50" t="s">
        <v>11</v>
      </c>
      <c r="S50" t="s">
        <v>10</v>
      </c>
      <c r="T50" s="16">
        <v>12.331</v>
      </c>
      <c r="U50" s="16">
        <v>3</v>
      </c>
      <c r="V50" s="16">
        <v>1.1000000000000001</v>
      </c>
    </row>
    <row r="51" spans="1:22" x14ac:dyDescent="0.2">
      <c r="Q51">
        <v>20</v>
      </c>
      <c r="R51" t="s">
        <v>13</v>
      </c>
      <c r="S51" t="s">
        <v>10</v>
      </c>
      <c r="T51" s="16">
        <v>15.9803</v>
      </c>
      <c r="U51" s="16">
        <v>3.8</v>
      </c>
      <c r="V51" s="16">
        <v>1.04</v>
      </c>
    </row>
    <row r="58" spans="1:22" x14ac:dyDescent="0.2">
      <c r="F58" s="2" t="s">
        <v>86</v>
      </c>
      <c r="I58" s="2" t="s">
        <v>88</v>
      </c>
    </row>
    <row r="59" spans="1:22" x14ac:dyDescent="0.2">
      <c r="A59" t="s">
        <v>84</v>
      </c>
      <c r="B59" t="s">
        <v>27</v>
      </c>
      <c r="C59" s="2">
        <v>5.11E-3</v>
      </c>
      <c r="D59" s="2">
        <v>1155</v>
      </c>
      <c r="E59" s="2">
        <v>1.9</v>
      </c>
      <c r="F59" s="2">
        <f>G59/3</f>
        <v>176.66666666666666</v>
      </c>
      <c r="G59" s="2">
        <v>530</v>
      </c>
      <c r="H59" s="2">
        <f>$C$59*($D$59-G59)^$E$59</f>
        <v>1048.559146914316</v>
      </c>
      <c r="I59">
        <f>J59/2</f>
        <v>170</v>
      </c>
      <c r="J59" s="2">
        <v>340</v>
      </c>
      <c r="K59">
        <f>$C$60*($D$60-J59)^$E$60</f>
        <v>1048.6327205354219</v>
      </c>
    </row>
    <row r="60" spans="1:22" x14ac:dyDescent="0.2">
      <c r="A60" t="s">
        <v>85</v>
      </c>
      <c r="B60" t="s">
        <v>83</v>
      </c>
      <c r="C60" s="2">
        <v>1.04E-2</v>
      </c>
      <c r="D60" s="2">
        <v>770</v>
      </c>
      <c r="E60" s="2">
        <v>1.9</v>
      </c>
      <c r="F60" s="2">
        <f>G60/3</f>
        <v>200</v>
      </c>
      <c r="G60" s="2">
        <v>600</v>
      </c>
      <c r="H60" s="2">
        <f>$C$59*($D$59-G60)^$E$59</f>
        <v>836.71502563547449</v>
      </c>
      <c r="I60">
        <f>J60/2</f>
        <v>194</v>
      </c>
      <c r="J60" s="2">
        <v>388</v>
      </c>
      <c r="K60">
        <f>$C$60*($D$60-J60)^$E$60</f>
        <v>837.44005374346898</v>
      </c>
    </row>
    <row r="61" spans="1:22" x14ac:dyDescent="0.2">
      <c r="F61" s="2">
        <f>G61/3</f>
        <v>210</v>
      </c>
      <c r="G61" s="2">
        <v>630</v>
      </c>
      <c r="H61" s="2">
        <f>$C$59*($D$59-G61)^$E$59</f>
        <v>752.87621423301789</v>
      </c>
      <c r="I61">
        <f>J61/2</f>
        <v>204</v>
      </c>
      <c r="J61">
        <v>408</v>
      </c>
      <c r="K61">
        <f>$C$60*($D$60-J61)^$E$60</f>
        <v>756.10067071387277</v>
      </c>
    </row>
    <row r="62" spans="1:22" x14ac:dyDescent="0.2">
      <c r="F62" s="2">
        <f>G62/3</f>
        <v>220</v>
      </c>
      <c r="G62" s="2">
        <v>660</v>
      </c>
      <c r="H62" s="2">
        <f>$C$59*($D$59-G62)^$E$59</f>
        <v>673.24134369144849</v>
      </c>
      <c r="I62">
        <f>J62/2</f>
        <v>214</v>
      </c>
      <c r="J62">
        <v>428</v>
      </c>
      <c r="K62">
        <f>$C$60*($D$60-J62)^$E$60</f>
        <v>678.707957040216</v>
      </c>
    </row>
    <row r="63" spans="1:22" x14ac:dyDescent="0.2">
      <c r="H63" s="2">
        <f>$C$59*($D$59-G63)^$E$59</f>
        <v>3367.6478383982289</v>
      </c>
      <c r="K63">
        <f>$C$60*($D$60-J63)^$E$60</f>
        <v>3172.2376634573184</v>
      </c>
    </row>
    <row r="67" spans="4:4" x14ac:dyDescent="0.2">
      <c r="D67" s="2"/>
    </row>
    <row r="69" spans="4:4" x14ac:dyDescent="0.2">
      <c r="D69" s="2"/>
    </row>
    <row r="70" spans="4:4" x14ac:dyDescent="0.2">
      <c r="D70" s="2"/>
    </row>
    <row r="71" spans="4:4" x14ac:dyDescent="0.2">
      <c r="D71" s="2"/>
    </row>
    <row r="72" spans="4:4" x14ac:dyDescent="0.2">
      <c r="D72" s="2"/>
    </row>
  </sheetData>
  <mergeCells count="3">
    <mergeCell ref="J34:K34"/>
    <mergeCell ref="L34:M34"/>
    <mergeCell ref="J33:M33"/>
  </mergeCells>
  <conditionalFormatting sqref="J41">
    <cfRule type="cellIs" dxfId="9" priority="10" operator="between">
      <formula>0.0001</formula>
      <formula>1</formula>
    </cfRule>
  </conditionalFormatting>
  <conditionalFormatting sqref="J42">
    <cfRule type="cellIs" dxfId="8" priority="9" operator="between">
      <formula>0.0001</formula>
      <formula>1</formula>
    </cfRule>
  </conditionalFormatting>
  <conditionalFormatting sqref="J43">
    <cfRule type="cellIs" dxfId="7" priority="8" operator="between">
      <formula>0.0001</formula>
      <formula>1</formula>
    </cfRule>
  </conditionalFormatting>
  <conditionalFormatting sqref="J44">
    <cfRule type="cellIs" dxfId="6" priority="7" operator="between">
      <formula>0.0001</formula>
      <formula>1</formula>
    </cfRule>
  </conditionalFormatting>
  <conditionalFormatting sqref="J45">
    <cfRule type="cellIs" dxfId="5" priority="6" operator="between">
      <formula>0.0001</formula>
      <formula>1</formula>
    </cfRule>
  </conditionalFormatting>
  <conditionalFormatting sqref="J46">
    <cfRule type="cellIs" dxfId="4" priority="5" operator="between">
      <formula>0.0001</formula>
      <formula>1</formula>
    </cfRule>
  </conditionalFormatting>
  <conditionalFormatting sqref="J47">
    <cfRule type="cellIs" dxfId="3" priority="4" operator="between">
      <formula>0.0001</formula>
      <formula>1</formula>
    </cfRule>
  </conditionalFormatting>
  <conditionalFormatting sqref="J48">
    <cfRule type="cellIs" dxfId="2" priority="3" operator="between">
      <formula>0.0001</formula>
      <formula>1</formula>
    </cfRule>
  </conditionalFormatting>
  <conditionalFormatting sqref="J49">
    <cfRule type="cellIs" dxfId="1" priority="2" operator="between">
      <formula>0.0001</formula>
      <formula>1</formula>
    </cfRule>
  </conditionalFormatting>
  <conditionalFormatting sqref="J50">
    <cfRule type="cellIs" dxfId="0" priority="1" operator="between">
      <formula>0.0001</formula>
      <formula>1</formula>
    </cfRule>
  </conditionalFormatting>
  <hyperlinks>
    <hyperlink ref="K29" r:id="rId1" xr:uid="{00000000-0004-0000-0400-000000000000}"/>
  </hyperlinks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W73"/>
  <sheetViews>
    <sheetView workbookViewId="0">
      <selection activeCell="S25" sqref="S25"/>
    </sheetView>
  </sheetViews>
  <sheetFormatPr defaultColWidth="8.85546875" defaultRowHeight="12.75" x14ac:dyDescent="0.2"/>
  <sheetData>
    <row r="1" spans="1:23" x14ac:dyDescent="0.2">
      <c r="B1">
        <v>1</v>
      </c>
      <c r="C1">
        <f>B1+1</f>
        <v>2</v>
      </c>
      <c r="D1">
        <f t="shared" ref="D1:V1" si="0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  <c r="V1">
        <f t="shared" si="0"/>
        <v>21</v>
      </c>
    </row>
    <row r="2" spans="1:23" x14ac:dyDescent="0.2"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U2" t="s">
        <v>35</v>
      </c>
      <c r="V2" t="s">
        <v>82</v>
      </c>
    </row>
    <row r="3" spans="1:23" x14ac:dyDescent="0.2">
      <c r="A3">
        <v>20</v>
      </c>
      <c r="B3">
        <v>1</v>
      </c>
      <c r="C3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1</v>
      </c>
    </row>
    <row r="4" spans="1:23" x14ac:dyDescent="0.2">
      <c r="A4">
        <v>21</v>
      </c>
      <c r="B4">
        <v>1</v>
      </c>
      <c r="C4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  <c r="W4">
        <v>1</v>
      </c>
    </row>
    <row r="5" spans="1:23" x14ac:dyDescent="0.2">
      <c r="A5">
        <v>22</v>
      </c>
      <c r="B5">
        <v>1</v>
      </c>
      <c r="C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>
        <v>1</v>
      </c>
    </row>
    <row r="6" spans="1:23" x14ac:dyDescent="0.2">
      <c r="A6">
        <v>23</v>
      </c>
      <c r="B6">
        <v>1</v>
      </c>
      <c r="C6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>
        <v>1</v>
      </c>
    </row>
    <row r="7" spans="1:23" x14ac:dyDescent="0.2">
      <c r="A7">
        <v>24</v>
      </c>
      <c r="B7">
        <v>1</v>
      </c>
      <c r="C7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>
        <v>1</v>
      </c>
    </row>
    <row r="8" spans="1:23" x14ac:dyDescent="0.2">
      <c r="A8">
        <v>25</v>
      </c>
      <c r="B8">
        <v>1</v>
      </c>
      <c r="C8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>
        <v>1</v>
      </c>
    </row>
    <row r="9" spans="1:23" x14ac:dyDescent="0.2">
      <c r="A9">
        <v>26</v>
      </c>
      <c r="B9">
        <v>1</v>
      </c>
      <c r="C9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>
        <v>1</v>
      </c>
    </row>
    <row r="10" spans="1:23" x14ac:dyDescent="0.2">
      <c r="A10">
        <v>27</v>
      </c>
      <c r="B10">
        <v>1</v>
      </c>
      <c r="C10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>
        <v>1</v>
      </c>
    </row>
    <row r="11" spans="1:23" x14ac:dyDescent="0.2">
      <c r="A11">
        <v>28</v>
      </c>
      <c r="B11">
        <v>1</v>
      </c>
      <c r="C11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>
        <v>1</v>
      </c>
    </row>
    <row r="12" spans="1:23" x14ac:dyDescent="0.2">
      <c r="A12">
        <v>29</v>
      </c>
      <c r="B12">
        <v>1</v>
      </c>
      <c r="C12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>
        <v>1</v>
      </c>
    </row>
    <row r="13" spans="1:23" x14ac:dyDescent="0.2">
      <c r="A13">
        <v>30</v>
      </c>
      <c r="B13">
        <v>1</v>
      </c>
      <c r="C13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>
        <v>1</v>
      </c>
    </row>
    <row r="14" spans="1:23" x14ac:dyDescent="0.2">
      <c r="A14">
        <v>31</v>
      </c>
      <c r="B14">
        <v>1</v>
      </c>
      <c r="C14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>
        <v>1</v>
      </c>
    </row>
    <row r="15" spans="1:23" x14ac:dyDescent="0.2">
      <c r="A15">
        <v>32</v>
      </c>
      <c r="B15">
        <v>1</v>
      </c>
      <c r="C1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>
        <v>1</v>
      </c>
    </row>
    <row r="16" spans="1:23" x14ac:dyDescent="0.2">
      <c r="A16">
        <v>33</v>
      </c>
      <c r="B16">
        <v>1</v>
      </c>
      <c r="C16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>
        <v>1</v>
      </c>
    </row>
    <row r="17" spans="1:23" x14ac:dyDescent="0.2">
      <c r="A17">
        <v>34</v>
      </c>
      <c r="B17">
        <v>1</v>
      </c>
      <c r="C17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>
        <v>1</v>
      </c>
    </row>
    <row r="18" spans="1:23" x14ac:dyDescent="0.2">
      <c r="A18">
        <v>35</v>
      </c>
      <c r="B18" s="5">
        <v>0.98229999999999995</v>
      </c>
      <c r="C18" s="5">
        <v>0.97019999999999995</v>
      </c>
      <c r="D18" s="5">
        <v>0.96450000000000002</v>
      </c>
      <c r="E18" s="5">
        <v>0.99509999999999998</v>
      </c>
      <c r="F18" s="5">
        <v>0.9768</v>
      </c>
      <c r="G18" s="5">
        <v>0.98619999999999997</v>
      </c>
      <c r="H18" s="5">
        <v>0.99129999999999996</v>
      </c>
      <c r="I18" s="5">
        <v>0.99739999999999995</v>
      </c>
      <c r="J18" s="5">
        <v>0.98519999999999996</v>
      </c>
      <c r="K18" s="5">
        <v>0.97529999999999994</v>
      </c>
      <c r="L18" s="5">
        <v>0.96140000000000003</v>
      </c>
      <c r="M18" s="5">
        <v>0.96889999999999998</v>
      </c>
      <c r="N18" s="5">
        <v>1.05</v>
      </c>
      <c r="O18" s="5">
        <v>1.0261</v>
      </c>
      <c r="P18" s="5">
        <v>1.0511999999999999</v>
      </c>
      <c r="Q18" s="5">
        <v>1.0989</v>
      </c>
      <c r="R18" s="5">
        <v>1.0367999999999999</v>
      </c>
      <c r="S18" s="5">
        <v>1.0942000000000001</v>
      </c>
      <c r="T18" s="5">
        <v>1</v>
      </c>
      <c r="U18" s="5">
        <v>1.0621</v>
      </c>
      <c r="V18" s="5">
        <v>0.96889999999999998</v>
      </c>
      <c r="W18">
        <v>0.96889999999999998</v>
      </c>
    </row>
    <row r="19" spans="1:23" x14ac:dyDescent="0.2">
      <c r="A19">
        <v>36</v>
      </c>
      <c r="B19" s="5">
        <v>0.98229999999999995</v>
      </c>
      <c r="C19" s="5">
        <v>0.97019999999999995</v>
      </c>
      <c r="D19" s="5">
        <v>0.96450000000000002</v>
      </c>
      <c r="E19" s="5">
        <v>0.99509999999999998</v>
      </c>
      <c r="F19" s="5">
        <v>0.9768</v>
      </c>
      <c r="G19" s="5">
        <v>0.98619999999999997</v>
      </c>
      <c r="H19" s="5">
        <v>0.99129999999999996</v>
      </c>
      <c r="I19" s="5">
        <v>0.99739999999999995</v>
      </c>
      <c r="J19" s="5">
        <v>0.98519999999999996</v>
      </c>
      <c r="K19" s="5">
        <v>0.97529999999999994</v>
      </c>
      <c r="L19" s="5">
        <v>0.96140000000000003</v>
      </c>
      <c r="M19" s="5">
        <v>0.96889999999999998</v>
      </c>
      <c r="N19" s="5">
        <v>1.05</v>
      </c>
      <c r="O19" s="5">
        <v>1.0261</v>
      </c>
      <c r="P19" s="5">
        <v>1.0511999999999999</v>
      </c>
      <c r="Q19" s="5">
        <v>1.0989</v>
      </c>
      <c r="R19" s="5">
        <v>1.0367999999999999</v>
      </c>
      <c r="S19" s="5">
        <v>1.0942000000000001</v>
      </c>
      <c r="T19" s="5">
        <v>1</v>
      </c>
      <c r="U19" s="5">
        <v>1.0621</v>
      </c>
      <c r="V19" s="5">
        <v>0.96889999999999998</v>
      </c>
      <c r="W19">
        <v>0.96889999999999998</v>
      </c>
    </row>
    <row r="20" spans="1:23" x14ac:dyDescent="0.2">
      <c r="A20">
        <v>37</v>
      </c>
      <c r="B20" s="5">
        <v>0.98229999999999995</v>
      </c>
      <c r="C20" s="5">
        <v>0.97019999999999995</v>
      </c>
      <c r="D20" s="5">
        <v>0.96450000000000002</v>
      </c>
      <c r="E20" s="5">
        <v>0.99509999999999998</v>
      </c>
      <c r="F20" s="5">
        <v>0.9768</v>
      </c>
      <c r="G20" s="5">
        <v>0.98619999999999997</v>
      </c>
      <c r="H20" s="5">
        <v>0.99129999999999996</v>
      </c>
      <c r="I20" s="5">
        <v>0.99739999999999995</v>
      </c>
      <c r="J20" s="5">
        <v>0.98519999999999996</v>
      </c>
      <c r="K20" s="5">
        <v>0.97529999999999994</v>
      </c>
      <c r="L20" s="5">
        <v>0.96140000000000003</v>
      </c>
      <c r="M20" s="5">
        <v>0.96889999999999998</v>
      </c>
      <c r="N20" s="5">
        <v>1.05</v>
      </c>
      <c r="O20" s="5">
        <v>1.0261</v>
      </c>
      <c r="P20" s="5">
        <v>1.0511999999999999</v>
      </c>
      <c r="Q20" s="5">
        <v>1.0989</v>
      </c>
      <c r="R20" s="5">
        <v>1.0367999999999999</v>
      </c>
      <c r="S20" s="5">
        <v>1.0942000000000001</v>
      </c>
      <c r="T20" s="5">
        <v>1</v>
      </c>
      <c r="U20" s="5">
        <v>1.0621</v>
      </c>
      <c r="V20" s="5">
        <v>0.96889999999999998</v>
      </c>
      <c r="W20">
        <v>0.96889999999999998</v>
      </c>
    </row>
    <row r="21" spans="1:23" x14ac:dyDescent="0.2">
      <c r="A21">
        <v>38</v>
      </c>
      <c r="B21" s="5">
        <v>0.98229999999999995</v>
      </c>
      <c r="C21" s="5">
        <v>0.97019999999999995</v>
      </c>
      <c r="D21" s="5">
        <v>0.96450000000000002</v>
      </c>
      <c r="E21" s="5">
        <v>0.99509999999999998</v>
      </c>
      <c r="F21" s="5">
        <v>0.9768</v>
      </c>
      <c r="G21" s="5">
        <v>0.98619999999999997</v>
      </c>
      <c r="H21" s="5">
        <v>0.99129999999999996</v>
      </c>
      <c r="I21" s="5">
        <v>0.99739999999999995</v>
      </c>
      <c r="J21" s="5">
        <v>0.98519999999999996</v>
      </c>
      <c r="K21" s="5">
        <v>0.97529999999999994</v>
      </c>
      <c r="L21" s="5">
        <v>0.96140000000000003</v>
      </c>
      <c r="M21" s="5">
        <v>0.96889999999999998</v>
      </c>
      <c r="N21" s="5">
        <v>1.05</v>
      </c>
      <c r="O21" s="5">
        <v>1.0261</v>
      </c>
      <c r="P21" s="5">
        <v>1.0511999999999999</v>
      </c>
      <c r="Q21" s="5">
        <v>1.0989</v>
      </c>
      <c r="R21" s="5">
        <v>1.0367999999999999</v>
      </c>
      <c r="S21" s="5">
        <v>1.0942000000000001</v>
      </c>
      <c r="T21" s="5">
        <v>1</v>
      </c>
      <c r="U21" s="5">
        <v>1.0621</v>
      </c>
      <c r="V21" s="5">
        <v>0.96889999999999998</v>
      </c>
      <c r="W21">
        <v>0.96889999999999998</v>
      </c>
    </row>
    <row r="22" spans="1:23" x14ac:dyDescent="0.2">
      <c r="A22">
        <v>39</v>
      </c>
      <c r="B22" s="5">
        <v>0.98229999999999995</v>
      </c>
      <c r="C22" s="5">
        <v>0.97019999999999995</v>
      </c>
      <c r="D22" s="5">
        <v>0.96450000000000002</v>
      </c>
      <c r="E22" s="5">
        <v>0.99509999999999998</v>
      </c>
      <c r="F22" s="5">
        <v>0.9768</v>
      </c>
      <c r="G22" s="5">
        <v>0.98619999999999997</v>
      </c>
      <c r="H22" s="5">
        <v>0.99129999999999996</v>
      </c>
      <c r="I22" s="5">
        <v>0.99739999999999995</v>
      </c>
      <c r="J22" s="5">
        <v>0.98519999999999996</v>
      </c>
      <c r="K22" s="5">
        <v>0.97529999999999994</v>
      </c>
      <c r="L22" s="5">
        <v>0.96140000000000003</v>
      </c>
      <c r="M22" s="5">
        <v>0.96889999999999998</v>
      </c>
      <c r="N22" s="5">
        <v>1.05</v>
      </c>
      <c r="O22" s="5">
        <v>1.0261</v>
      </c>
      <c r="P22" s="5">
        <v>1.0511999999999999</v>
      </c>
      <c r="Q22" s="5">
        <v>1.0989</v>
      </c>
      <c r="R22" s="5">
        <v>1.0367999999999999</v>
      </c>
      <c r="S22" s="5">
        <v>1.0942000000000001</v>
      </c>
      <c r="T22" s="5">
        <v>1</v>
      </c>
      <c r="U22" s="5">
        <v>1.0621</v>
      </c>
      <c r="V22" s="5">
        <v>0.96889999999999998</v>
      </c>
      <c r="W22">
        <v>0.96889999999999998</v>
      </c>
    </row>
    <row r="23" spans="1:23" x14ac:dyDescent="0.2">
      <c r="A23">
        <v>40</v>
      </c>
      <c r="B23" s="5">
        <v>0.94589999999999996</v>
      </c>
      <c r="C23" s="5">
        <v>0.93420000000000003</v>
      </c>
      <c r="D23" s="5">
        <v>0.92879999999999996</v>
      </c>
      <c r="E23" s="5">
        <v>0.95369999999999999</v>
      </c>
      <c r="F23" s="5">
        <v>0.93810000000000004</v>
      </c>
      <c r="G23" s="5">
        <v>0.94740000000000002</v>
      </c>
      <c r="H23" s="5">
        <v>0.95250000000000001</v>
      </c>
      <c r="I23" s="5">
        <v>0.95850000000000002</v>
      </c>
      <c r="J23" s="5">
        <v>0.86939999999999995</v>
      </c>
      <c r="K23" s="5">
        <v>0.92459999999999998</v>
      </c>
      <c r="L23" s="5">
        <v>0.91369999999999996</v>
      </c>
      <c r="M23" s="5">
        <v>0.92200000000000004</v>
      </c>
      <c r="N23" s="5">
        <v>1.1101000000000001</v>
      </c>
      <c r="O23" s="5">
        <v>1.1122000000000001</v>
      </c>
      <c r="P23" s="5">
        <v>1.1035999999999999</v>
      </c>
      <c r="Q23" s="5">
        <v>1.1744000000000001</v>
      </c>
      <c r="R23" s="5">
        <v>1.1100000000000001</v>
      </c>
      <c r="S23" s="5">
        <v>1.1762999999999999</v>
      </c>
      <c r="T23" s="5">
        <v>1.0597000000000001</v>
      </c>
      <c r="U23" s="5">
        <v>1.1475</v>
      </c>
      <c r="V23" s="5">
        <v>0.92200000000000004</v>
      </c>
      <c r="W23">
        <v>0.92200000000000004</v>
      </c>
    </row>
    <row r="24" spans="1:23" x14ac:dyDescent="0.2">
      <c r="A24">
        <v>41</v>
      </c>
      <c r="B24" s="5">
        <v>0.94589999999999996</v>
      </c>
      <c r="C24" s="5">
        <v>0.93420000000000003</v>
      </c>
      <c r="D24" s="5">
        <v>0.92879999999999996</v>
      </c>
      <c r="E24" s="5">
        <v>0.95369999999999999</v>
      </c>
      <c r="F24" s="5">
        <v>0.93810000000000004</v>
      </c>
      <c r="G24" s="5">
        <v>0.94740000000000002</v>
      </c>
      <c r="H24" s="5">
        <v>0.95250000000000001</v>
      </c>
      <c r="I24" s="5">
        <v>0.95850000000000002</v>
      </c>
      <c r="J24" s="5">
        <v>0.86939999999999995</v>
      </c>
      <c r="K24" s="5">
        <v>0.92459999999999998</v>
      </c>
      <c r="L24" s="5">
        <v>0.91369999999999996</v>
      </c>
      <c r="M24" s="5">
        <v>0.92200000000000004</v>
      </c>
      <c r="N24" s="5">
        <v>1.1101000000000001</v>
      </c>
      <c r="O24" s="5">
        <v>1.1122000000000001</v>
      </c>
      <c r="P24" s="5">
        <v>1.1035999999999999</v>
      </c>
      <c r="Q24" s="5">
        <v>1.1744000000000001</v>
      </c>
      <c r="R24" s="5">
        <v>1.1100000000000001</v>
      </c>
      <c r="S24" s="5">
        <v>1.1762999999999999</v>
      </c>
      <c r="T24" s="5">
        <v>1.0597000000000001</v>
      </c>
      <c r="U24" s="5">
        <v>1.1475</v>
      </c>
      <c r="V24" s="5">
        <v>0.92200000000000004</v>
      </c>
      <c r="W24">
        <v>0.92200000000000004</v>
      </c>
    </row>
    <row r="25" spans="1:23" x14ac:dyDescent="0.2">
      <c r="A25">
        <v>42</v>
      </c>
      <c r="B25" s="5">
        <v>0.94589999999999996</v>
      </c>
      <c r="C25" s="5">
        <v>0.93420000000000003</v>
      </c>
      <c r="D25" s="5">
        <v>0.92879999999999996</v>
      </c>
      <c r="E25" s="5">
        <v>0.95369999999999999</v>
      </c>
      <c r="F25" s="5">
        <v>0.93810000000000004</v>
      </c>
      <c r="G25" s="5">
        <v>0.94740000000000002</v>
      </c>
      <c r="H25" s="5">
        <v>0.95250000000000001</v>
      </c>
      <c r="I25" s="5">
        <v>0.95850000000000002</v>
      </c>
      <c r="J25" s="5">
        <v>0.86939999999999995</v>
      </c>
      <c r="K25" s="5">
        <v>0.92459999999999998</v>
      </c>
      <c r="L25" s="5">
        <v>0.91369999999999996</v>
      </c>
      <c r="M25" s="5">
        <v>0.92200000000000004</v>
      </c>
      <c r="N25" s="5">
        <v>1.1101000000000001</v>
      </c>
      <c r="O25" s="5">
        <v>1.1122000000000001</v>
      </c>
      <c r="P25" s="5">
        <v>1.1035999999999999</v>
      </c>
      <c r="Q25" s="5">
        <v>1.1744000000000001</v>
      </c>
      <c r="R25" s="5">
        <v>1.1100000000000001</v>
      </c>
      <c r="S25" s="5">
        <v>1.1762999999999999</v>
      </c>
      <c r="T25" s="5">
        <v>1.0597000000000001</v>
      </c>
      <c r="U25" s="5">
        <v>1.1475</v>
      </c>
      <c r="V25" s="5">
        <v>0.92200000000000004</v>
      </c>
      <c r="W25">
        <v>0.92200000000000004</v>
      </c>
    </row>
    <row r="26" spans="1:23" x14ac:dyDescent="0.2">
      <c r="A26">
        <v>43</v>
      </c>
      <c r="B26" s="5">
        <v>0.94589999999999996</v>
      </c>
      <c r="C26" s="5">
        <v>0.93420000000000003</v>
      </c>
      <c r="D26" s="5">
        <v>0.92879999999999996</v>
      </c>
      <c r="E26" s="5">
        <v>0.95369999999999999</v>
      </c>
      <c r="F26" s="5">
        <v>0.93810000000000004</v>
      </c>
      <c r="G26" s="5">
        <v>0.94740000000000002</v>
      </c>
      <c r="H26" s="5">
        <v>0.95250000000000001</v>
      </c>
      <c r="I26" s="5">
        <v>0.95850000000000002</v>
      </c>
      <c r="J26" s="5">
        <v>0.86939999999999995</v>
      </c>
      <c r="K26" s="5">
        <v>0.92459999999999998</v>
      </c>
      <c r="L26" s="5">
        <v>0.91369999999999996</v>
      </c>
      <c r="M26" s="5">
        <v>0.92200000000000004</v>
      </c>
      <c r="N26" s="5">
        <v>1.1101000000000001</v>
      </c>
      <c r="O26" s="5">
        <v>1.1122000000000001</v>
      </c>
      <c r="P26" s="5">
        <v>1.1035999999999999</v>
      </c>
      <c r="Q26" s="5">
        <v>1.1744000000000001</v>
      </c>
      <c r="R26" s="5">
        <v>1.1100000000000001</v>
      </c>
      <c r="S26" s="5">
        <v>1.1762999999999999</v>
      </c>
      <c r="T26" s="5">
        <v>1.0597000000000001</v>
      </c>
      <c r="U26" s="5">
        <v>1.1475</v>
      </c>
      <c r="V26" s="5">
        <v>0.92200000000000004</v>
      </c>
      <c r="W26">
        <v>0.92200000000000004</v>
      </c>
    </row>
    <row r="27" spans="1:23" x14ac:dyDescent="0.2">
      <c r="A27">
        <v>44</v>
      </c>
      <c r="B27" s="5">
        <v>0.94589999999999996</v>
      </c>
      <c r="C27" s="5">
        <v>0.93420000000000003</v>
      </c>
      <c r="D27" s="5">
        <v>0.92879999999999996</v>
      </c>
      <c r="E27" s="5">
        <v>0.95369999999999999</v>
      </c>
      <c r="F27" s="5">
        <v>0.93810000000000004</v>
      </c>
      <c r="G27" s="5">
        <v>0.94740000000000002</v>
      </c>
      <c r="H27" s="5">
        <v>0.95250000000000001</v>
      </c>
      <c r="I27" s="5">
        <v>0.95850000000000002</v>
      </c>
      <c r="J27" s="5">
        <v>0.86939999999999995</v>
      </c>
      <c r="K27" s="5">
        <v>0.92459999999999998</v>
      </c>
      <c r="L27" s="5">
        <v>0.91369999999999996</v>
      </c>
      <c r="M27" s="5">
        <v>0.92200000000000004</v>
      </c>
      <c r="N27" s="5">
        <v>1.1101000000000001</v>
      </c>
      <c r="O27" s="5">
        <v>1.1122000000000001</v>
      </c>
      <c r="P27" s="5">
        <v>1.1035999999999999</v>
      </c>
      <c r="Q27" s="5">
        <v>1.1744000000000001</v>
      </c>
      <c r="R27" s="5">
        <v>1.1100000000000001</v>
      </c>
      <c r="S27" s="5">
        <v>1.1762999999999999</v>
      </c>
      <c r="T27" s="5">
        <v>1.0597000000000001</v>
      </c>
      <c r="U27" s="5">
        <v>1.1475</v>
      </c>
      <c r="V27" s="5">
        <v>0.92200000000000004</v>
      </c>
      <c r="W27">
        <v>0.92200000000000004</v>
      </c>
    </row>
    <row r="28" spans="1:23" x14ac:dyDescent="0.2">
      <c r="A28">
        <v>45</v>
      </c>
      <c r="B28" s="5">
        <v>0.91069999999999995</v>
      </c>
      <c r="C28" s="5">
        <v>0.8982</v>
      </c>
      <c r="D28" s="5">
        <v>0.89270000000000005</v>
      </c>
      <c r="E28" s="5">
        <v>0.9123</v>
      </c>
      <c r="F28" s="5">
        <v>0.89900000000000002</v>
      </c>
      <c r="G28" s="5">
        <v>0.90820000000000001</v>
      </c>
      <c r="H28" s="5">
        <v>0.9133</v>
      </c>
      <c r="I28" s="5">
        <v>0.91920000000000002</v>
      </c>
      <c r="J28" s="5">
        <v>0.8206</v>
      </c>
      <c r="K28" s="5">
        <v>0.87519999999999998</v>
      </c>
      <c r="L28" s="5">
        <v>0.89900000000000002</v>
      </c>
      <c r="M28" s="5">
        <v>0.87470000000000003</v>
      </c>
      <c r="N28" s="5">
        <v>1.1776</v>
      </c>
      <c r="O28" s="5">
        <v>1.2055</v>
      </c>
      <c r="P28" s="5">
        <v>1.1614</v>
      </c>
      <c r="Q28" s="5">
        <v>1.2655000000000001</v>
      </c>
      <c r="R28" s="5">
        <v>1.1942999999999999</v>
      </c>
      <c r="S28" s="5">
        <v>1.2717000000000001</v>
      </c>
      <c r="T28" s="5">
        <v>1.1974</v>
      </c>
      <c r="U28" s="5">
        <v>1.2479</v>
      </c>
      <c r="V28" s="5">
        <v>0.87470000000000003</v>
      </c>
      <c r="W28">
        <v>0.87470000000000003</v>
      </c>
    </row>
    <row r="29" spans="1:23" x14ac:dyDescent="0.2">
      <c r="A29">
        <v>46</v>
      </c>
      <c r="B29" s="5">
        <v>0.91069999999999995</v>
      </c>
      <c r="C29" s="5">
        <v>0.8982</v>
      </c>
      <c r="D29" s="5">
        <v>0.89270000000000005</v>
      </c>
      <c r="E29" s="5">
        <v>0.9123</v>
      </c>
      <c r="F29" s="5">
        <v>0.89900000000000002</v>
      </c>
      <c r="G29" s="5">
        <v>0.90820000000000001</v>
      </c>
      <c r="H29" s="5">
        <v>0.9133</v>
      </c>
      <c r="I29" s="5">
        <v>0.91920000000000002</v>
      </c>
      <c r="J29" s="5">
        <v>0.8206</v>
      </c>
      <c r="K29" s="5">
        <v>0.87519999999999998</v>
      </c>
      <c r="L29" s="5">
        <v>0.89900000000000002</v>
      </c>
      <c r="M29" s="5">
        <v>0.87470000000000003</v>
      </c>
      <c r="N29" s="5">
        <v>1.1776</v>
      </c>
      <c r="O29" s="5">
        <v>1.2055</v>
      </c>
      <c r="P29" s="5">
        <v>1.1614</v>
      </c>
      <c r="Q29" s="5">
        <v>1.2655000000000001</v>
      </c>
      <c r="R29" s="5">
        <v>1.1942999999999999</v>
      </c>
      <c r="S29" s="5">
        <v>1.2717000000000001</v>
      </c>
      <c r="T29" s="5">
        <v>1.1974</v>
      </c>
      <c r="U29" s="5">
        <v>1.2479</v>
      </c>
      <c r="V29" s="5">
        <v>0.87470000000000003</v>
      </c>
      <c r="W29">
        <v>0.87470000000000003</v>
      </c>
    </row>
    <row r="30" spans="1:23" x14ac:dyDescent="0.2">
      <c r="A30">
        <v>47</v>
      </c>
      <c r="B30" s="5">
        <v>0.91069999999999995</v>
      </c>
      <c r="C30" s="5">
        <v>0.8982</v>
      </c>
      <c r="D30" s="5">
        <v>0.89270000000000005</v>
      </c>
      <c r="E30" s="5">
        <v>0.9123</v>
      </c>
      <c r="F30" s="5">
        <v>0.89900000000000002</v>
      </c>
      <c r="G30" s="5">
        <v>0.90820000000000001</v>
      </c>
      <c r="H30" s="5">
        <v>0.9133</v>
      </c>
      <c r="I30" s="5">
        <v>0.91920000000000002</v>
      </c>
      <c r="J30" s="5">
        <v>0.8206</v>
      </c>
      <c r="K30" s="5">
        <v>0.87519999999999998</v>
      </c>
      <c r="L30" s="5">
        <v>0.89900000000000002</v>
      </c>
      <c r="M30" s="5">
        <v>0.87470000000000003</v>
      </c>
      <c r="N30" s="5">
        <v>1.1776</v>
      </c>
      <c r="O30" s="5">
        <v>1.2055</v>
      </c>
      <c r="P30" s="5">
        <v>1.1614</v>
      </c>
      <c r="Q30" s="5">
        <v>1.2655000000000001</v>
      </c>
      <c r="R30" s="5">
        <v>1.1942999999999999</v>
      </c>
      <c r="S30" s="5">
        <v>1.2717000000000001</v>
      </c>
      <c r="T30" s="5">
        <v>1.1974</v>
      </c>
      <c r="U30" s="5">
        <v>1.2479</v>
      </c>
      <c r="V30" s="5">
        <v>0.87470000000000003</v>
      </c>
      <c r="W30">
        <v>0.87470000000000003</v>
      </c>
    </row>
    <row r="31" spans="1:23" x14ac:dyDescent="0.2">
      <c r="A31">
        <v>48</v>
      </c>
      <c r="B31" s="5">
        <v>0.91069999999999995</v>
      </c>
      <c r="C31" s="5">
        <v>0.8982</v>
      </c>
      <c r="D31" s="5">
        <v>0.89270000000000005</v>
      </c>
      <c r="E31" s="5">
        <v>0.9123</v>
      </c>
      <c r="F31" s="5">
        <v>0.89900000000000002</v>
      </c>
      <c r="G31" s="5">
        <v>0.90820000000000001</v>
      </c>
      <c r="H31" s="5">
        <v>0.9133</v>
      </c>
      <c r="I31" s="5">
        <v>0.91920000000000002</v>
      </c>
      <c r="J31" s="5">
        <v>0.8206</v>
      </c>
      <c r="K31" s="5">
        <v>0.87519999999999998</v>
      </c>
      <c r="L31" s="5">
        <v>0.89900000000000002</v>
      </c>
      <c r="M31" s="5">
        <v>0.87470000000000003</v>
      </c>
      <c r="N31" s="5">
        <v>1.1776</v>
      </c>
      <c r="O31" s="5">
        <v>1.2055</v>
      </c>
      <c r="P31" s="5">
        <v>1.1614</v>
      </c>
      <c r="Q31" s="5">
        <v>1.2655000000000001</v>
      </c>
      <c r="R31" s="5">
        <v>1.1942999999999999</v>
      </c>
      <c r="S31" s="5">
        <v>1.2717000000000001</v>
      </c>
      <c r="T31" s="5">
        <v>1.1974</v>
      </c>
      <c r="U31" s="5">
        <v>1.2479</v>
      </c>
      <c r="V31" s="5">
        <v>0.87470000000000003</v>
      </c>
      <c r="W31">
        <v>0.87470000000000003</v>
      </c>
    </row>
    <row r="32" spans="1:23" x14ac:dyDescent="0.2">
      <c r="A32">
        <v>49</v>
      </c>
      <c r="B32" s="5">
        <v>0.91069999999999995</v>
      </c>
      <c r="C32" s="5">
        <v>0.8982</v>
      </c>
      <c r="D32" s="5">
        <v>0.89270000000000005</v>
      </c>
      <c r="E32" s="5">
        <v>0.9123</v>
      </c>
      <c r="F32" s="5">
        <v>0.89900000000000002</v>
      </c>
      <c r="G32" s="5">
        <v>0.90820000000000001</v>
      </c>
      <c r="H32" s="5">
        <v>0.9133</v>
      </c>
      <c r="I32" s="5">
        <v>0.91920000000000002</v>
      </c>
      <c r="J32" s="5">
        <v>0.8206</v>
      </c>
      <c r="K32" s="5">
        <v>0.87519999999999998</v>
      </c>
      <c r="L32" s="5">
        <v>0.89900000000000002</v>
      </c>
      <c r="M32" s="5">
        <v>0.87470000000000003</v>
      </c>
      <c r="N32" s="5">
        <v>1.1776</v>
      </c>
      <c r="O32" s="5">
        <v>1.2055</v>
      </c>
      <c r="P32" s="5">
        <v>1.1614</v>
      </c>
      <c r="Q32" s="5">
        <v>1.2655000000000001</v>
      </c>
      <c r="R32" s="5">
        <v>1.1942999999999999</v>
      </c>
      <c r="S32" s="5">
        <v>1.2717000000000001</v>
      </c>
      <c r="T32" s="5">
        <v>1.1974</v>
      </c>
      <c r="U32" s="5">
        <v>1.2479</v>
      </c>
      <c r="V32" s="5">
        <v>0.87470000000000003</v>
      </c>
      <c r="W32">
        <v>0.87470000000000003</v>
      </c>
    </row>
    <row r="33" spans="1:23" x14ac:dyDescent="0.2">
      <c r="A33">
        <v>50</v>
      </c>
      <c r="B33" s="5">
        <v>0.87639999999999996</v>
      </c>
      <c r="C33" s="5">
        <v>0.86219999999999997</v>
      </c>
      <c r="D33" s="5">
        <v>0.85589999999999999</v>
      </c>
      <c r="E33" s="5">
        <v>0.87090000000000001</v>
      </c>
      <c r="F33" s="5">
        <v>0.85919999999999996</v>
      </c>
      <c r="G33" s="5">
        <v>0.86829999999999996</v>
      </c>
      <c r="H33" s="5">
        <v>0.87339999999999995</v>
      </c>
      <c r="I33" s="5">
        <v>0.87919999999999998</v>
      </c>
      <c r="J33" s="5">
        <v>0.7903</v>
      </c>
      <c r="K33" s="5">
        <v>0.85750000000000004</v>
      </c>
      <c r="L33" s="5">
        <v>0.85919999999999996</v>
      </c>
      <c r="M33" s="5">
        <v>0.82669999999999999</v>
      </c>
      <c r="N33" s="5">
        <v>1.2538</v>
      </c>
      <c r="O33" s="5">
        <v>1.3067</v>
      </c>
      <c r="P33" s="5">
        <v>1.2256</v>
      </c>
      <c r="Q33" s="5">
        <v>1.3636999999999999</v>
      </c>
      <c r="R33" s="5">
        <v>1.1720999999999999</v>
      </c>
      <c r="S33" s="5">
        <v>1.2838000000000001</v>
      </c>
      <c r="T33" s="5">
        <v>1.353</v>
      </c>
      <c r="U33" s="5">
        <v>1.3147</v>
      </c>
      <c r="V33" s="5">
        <v>0.82669999999999999</v>
      </c>
      <c r="W33">
        <v>0.82669999999999999</v>
      </c>
    </row>
    <row r="34" spans="1:23" x14ac:dyDescent="0.2">
      <c r="A34">
        <v>51</v>
      </c>
      <c r="B34" s="5">
        <v>0.87639999999999996</v>
      </c>
      <c r="C34" s="5">
        <v>0.86219999999999997</v>
      </c>
      <c r="D34" s="5">
        <v>0.85589999999999999</v>
      </c>
      <c r="E34" s="5">
        <v>0.87090000000000001</v>
      </c>
      <c r="F34" s="5">
        <v>0.85919999999999996</v>
      </c>
      <c r="G34" s="5">
        <v>0.86829999999999996</v>
      </c>
      <c r="H34" s="5">
        <v>0.87339999999999995</v>
      </c>
      <c r="I34" s="5">
        <v>0.87919999999999998</v>
      </c>
      <c r="J34" s="5">
        <v>0.7903</v>
      </c>
      <c r="K34" s="5">
        <v>0.85750000000000004</v>
      </c>
      <c r="L34" s="5">
        <v>0.85919999999999996</v>
      </c>
      <c r="M34" s="5">
        <v>0.82669999999999999</v>
      </c>
      <c r="N34" s="5">
        <v>1.2538</v>
      </c>
      <c r="O34" s="5">
        <v>1.3067</v>
      </c>
      <c r="P34" s="5">
        <v>1.2256</v>
      </c>
      <c r="Q34" s="5">
        <v>1.3636999999999999</v>
      </c>
      <c r="R34" s="5">
        <v>1.2606999999999999</v>
      </c>
      <c r="S34" s="5">
        <v>1.2838000000000001</v>
      </c>
      <c r="T34" s="5">
        <v>1.353</v>
      </c>
      <c r="U34" s="5">
        <v>1.3147</v>
      </c>
      <c r="V34" s="5">
        <v>0.82669999999999999</v>
      </c>
      <c r="W34">
        <v>0.82669999999999999</v>
      </c>
    </row>
    <row r="35" spans="1:23" x14ac:dyDescent="0.2">
      <c r="A35">
        <v>52</v>
      </c>
      <c r="B35" s="5">
        <v>0.87639999999999996</v>
      </c>
      <c r="C35" s="5">
        <v>0.86219999999999997</v>
      </c>
      <c r="D35" s="5">
        <v>0.85589999999999999</v>
      </c>
      <c r="E35" s="5">
        <v>0.87090000000000001</v>
      </c>
      <c r="F35" s="5">
        <v>0.85919999999999996</v>
      </c>
      <c r="G35" s="5">
        <v>0.86829999999999996</v>
      </c>
      <c r="H35" s="5">
        <v>0.87339999999999995</v>
      </c>
      <c r="I35" s="5">
        <v>0.87919999999999998</v>
      </c>
      <c r="J35" s="5">
        <v>0.7903</v>
      </c>
      <c r="K35" s="5">
        <v>0.85750000000000004</v>
      </c>
      <c r="L35" s="5">
        <v>0.85919999999999996</v>
      </c>
      <c r="M35" s="5">
        <v>0.82669999999999999</v>
      </c>
      <c r="N35" s="5">
        <v>1.2538</v>
      </c>
      <c r="O35" s="5">
        <v>1.3067</v>
      </c>
      <c r="P35" s="5">
        <v>1.2256</v>
      </c>
      <c r="Q35" s="5">
        <v>1.3636999999999999</v>
      </c>
      <c r="R35" s="5">
        <v>1.2606999999999999</v>
      </c>
      <c r="S35" s="5">
        <v>1.2838000000000001</v>
      </c>
      <c r="T35" s="5">
        <v>1.353</v>
      </c>
      <c r="U35" s="5">
        <v>1.3147</v>
      </c>
      <c r="V35" s="5">
        <v>0.82669999999999999</v>
      </c>
      <c r="W35">
        <v>0.82669999999999999</v>
      </c>
    </row>
    <row r="36" spans="1:23" x14ac:dyDescent="0.2">
      <c r="A36">
        <v>53</v>
      </c>
      <c r="B36" s="5">
        <v>0.87639999999999996</v>
      </c>
      <c r="C36" s="5">
        <v>0.86219999999999997</v>
      </c>
      <c r="D36" s="5">
        <v>0.85589999999999999</v>
      </c>
      <c r="E36" s="5">
        <v>0.87090000000000001</v>
      </c>
      <c r="F36" s="5">
        <v>0.85919999999999996</v>
      </c>
      <c r="G36" s="5">
        <v>0.86829999999999996</v>
      </c>
      <c r="H36" s="5">
        <v>0.87339999999999995</v>
      </c>
      <c r="I36" s="5">
        <v>0.87919999999999998</v>
      </c>
      <c r="J36" s="5">
        <v>0.7903</v>
      </c>
      <c r="K36" s="5">
        <v>0.85750000000000004</v>
      </c>
      <c r="L36" s="5">
        <v>0.85919999999999996</v>
      </c>
      <c r="M36" s="5">
        <v>0.82669999999999999</v>
      </c>
      <c r="N36" s="5">
        <v>1.2538</v>
      </c>
      <c r="O36" s="5">
        <v>1.3067</v>
      </c>
      <c r="P36" s="5">
        <v>1.2256</v>
      </c>
      <c r="Q36" s="5">
        <v>1.3636999999999999</v>
      </c>
      <c r="R36" s="5">
        <v>1.2606999999999999</v>
      </c>
      <c r="S36" s="5">
        <v>1.2838000000000001</v>
      </c>
      <c r="T36" s="5">
        <v>1.353</v>
      </c>
      <c r="U36" s="5">
        <v>1.3147</v>
      </c>
      <c r="V36" s="5">
        <v>0.82669999999999999</v>
      </c>
      <c r="W36">
        <v>0.82669999999999999</v>
      </c>
    </row>
    <row r="37" spans="1:23" x14ac:dyDescent="0.2">
      <c r="A37">
        <v>54</v>
      </c>
      <c r="B37" s="5">
        <v>0.87639999999999996</v>
      </c>
      <c r="C37" s="5">
        <v>0.86219999999999997</v>
      </c>
      <c r="D37" s="5">
        <v>0.85589999999999999</v>
      </c>
      <c r="E37" s="5">
        <v>0.87090000000000001</v>
      </c>
      <c r="F37" s="5">
        <v>0.85919999999999996</v>
      </c>
      <c r="G37" s="5">
        <v>0.86829999999999996</v>
      </c>
      <c r="H37" s="5">
        <v>0.87339999999999995</v>
      </c>
      <c r="I37" s="5">
        <v>0.87919999999999998</v>
      </c>
      <c r="J37" s="5">
        <v>0.7903</v>
      </c>
      <c r="K37" s="5">
        <v>0.85750000000000004</v>
      </c>
      <c r="L37" s="5">
        <v>0.85919999999999996</v>
      </c>
      <c r="M37" s="5">
        <v>0.82669999999999999</v>
      </c>
      <c r="N37" s="5">
        <v>1.2538</v>
      </c>
      <c r="O37" s="5">
        <v>1.3067</v>
      </c>
      <c r="P37" s="5">
        <v>1.2256</v>
      </c>
      <c r="Q37" s="5">
        <v>1.3636999999999999</v>
      </c>
      <c r="R37" s="5">
        <v>1.2606999999999999</v>
      </c>
      <c r="S37" s="5">
        <v>1.2838000000000001</v>
      </c>
      <c r="T37" s="5">
        <v>1.353</v>
      </c>
      <c r="U37" s="5">
        <v>1.3147</v>
      </c>
      <c r="V37" s="5">
        <v>0.82669999999999999</v>
      </c>
      <c r="W37">
        <v>0.82669999999999999</v>
      </c>
    </row>
    <row r="38" spans="1:23" x14ac:dyDescent="0.2">
      <c r="A38">
        <v>55</v>
      </c>
      <c r="B38" s="5">
        <v>0.84319999999999995</v>
      </c>
      <c r="C38" s="5">
        <v>0.82620000000000005</v>
      </c>
      <c r="D38" s="5">
        <v>0.81799999999999995</v>
      </c>
      <c r="E38" s="5">
        <v>0.82950000000000002</v>
      </c>
      <c r="F38" s="5">
        <v>0.81830000000000003</v>
      </c>
      <c r="G38" s="5">
        <v>0.82730000000000004</v>
      </c>
      <c r="H38" s="5">
        <v>0.83240000000000003</v>
      </c>
      <c r="I38" s="5">
        <v>0.83809999999999996</v>
      </c>
      <c r="J38" s="5">
        <v>0.74450000000000005</v>
      </c>
      <c r="K38" s="5">
        <v>0.81179999999999997</v>
      </c>
      <c r="L38" s="5">
        <v>0.79920000000000002</v>
      </c>
      <c r="M38" s="5">
        <v>0.77759999999999996</v>
      </c>
      <c r="N38" s="5">
        <v>1.3405</v>
      </c>
      <c r="O38" s="5">
        <v>1.4162999999999999</v>
      </c>
      <c r="P38" s="5">
        <v>1.2972999999999999</v>
      </c>
      <c r="Q38" s="5">
        <v>1.4695</v>
      </c>
      <c r="R38" s="5">
        <v>1.3706</v>
      </c>
      <c r="S38" s="5">
        <v>1.3984000000000001</v>
      </c>
      <c r="T38" s="5">
        <v>1.5287999999999999</v>
      </c>
      <c r="U38" s="5">
        <v>1.4481999999999999</v>
      </c>
      <c r="V38" s="5">
        <v>0.77759999999999996</v>
      </c>
      <c r="W38">
        <v>0.77759999999999996</v>
      </c>
    </row>
    <row r="39" spans="1:23" x14ac:dyDescent="0.2">
      <c r="A39">
        <v>56</v>
      </c>
      <c r="B39" s="5">
        <v>0.84319999999999995</v>
      </c>
      <c r="C39" s="5">
        <v>0.82620000000000005</v>
      </c>
      <c r="D39" s="5">
        <v>0.81799999999999995</v>
      </c>
      <c r="E39" s="5">
        <v>0.82950000000000002</v>
      </c>
      <c r="F39" s="5">
        <v>0.81830000000000003</v>
      </c>
      <c r="G39" s="5">
        <v>0.82730000000000004</v>
      </c>
      <c r="H39" s="5">
        <v>0.83240000000000003</v>
      </c>
      <c r="I39" s="5">
        <v>0.83809999999999996</v>
      </c>
      <c r="J39" s="5">
        <v>0.74450000000000005</v>
      </c>
      <c r="K39" s="5">
        <v>0.81179999999999997</v>
      </c>
      <c r="L39" s="5">
        <v>0.79920000000000002</v>
      </c>
      <c r="M39" s="5">
        <v>0.77759999999999996</v>
      </c>
      <c r="N39" s="5">
        <v>1.3405</v>
      </c>
      <c r="O39" s="5">
        <v>1.4162999999999999</v>
      </c>
      <c r="P39" s="5">
        <v>1.2972999999999999</v>
      </c>
      <c r="Q39" s="5">
        <v>1.4695</v>
      </c>
      <c r="R39" s="5">
        <v>1.3706</v>
      </c>
      <c r="S39" s="5">
        <v>1.3984000000000001</v>
      </c>
      <c r="T39" s="5">
        <v>1.5287999999999999</v>
      </c>
      <c r="U39" s="5">
        <v>1.4481999999999999</v>
      </c>
      <c r="V39" s="5">
        <v>0.77759999999999996</v>
      </c>
      <c r="W39">
        <v>0.77759999999999996</v>
      </c>
    </row>
    <row r="40" spans="1:23" x14ac:dyDescent="0.2">
      <c r="A40">
        <v>57</v>
      </c>
      <c r="B40" s="5">
        <v>0.84319999999999995</v>
      </c>
      <c r="C40" s="5">
        <v>0.82620000000000005</v>
      </c>
      <c r="D40" s="5">
        <v>0.81799999999999995</v>
      </c>
      <c r="E40" s="5">
        <v>0.82950000000000002</v>
      </c>
      <c r="F40" s="5">
        <v>0.81830000000000003</v>
      </c>
      <c r="G40" s="5">
        <v>0.82730000000000004</v>
      </c>
      <c r="H40" s="5">
        <v>0.83240000000000003</v>
      </c>
      <c r="I40" s="5">
        <v>0.83809999999999996</v>
      </c>
      <c r="J40" s="5">
        <v>0.74450000000000005</v>
      </c>
      <c r="K40" s="5">
        <v>0.81179999999999997</v>
      </c>
      <c r="L40" s="5">
        <v>0.79920000000000002</v>
      </c>
      <c r="M40" s="5">
        <v>0.77759999999999996</v>
      </c>
      <c r="N40" s="5">
        <v>1.3405</v>
      </c>
      <c r="O40" s="5">
        <v>1.4162999999999999</v>
      </c>
      <c r="P40" s="5">
        <v>1.2972999999999999</v>
      </c>
      <c r="Q40" s="5">
        <v>1.4695</v>
      </c>
      <c r="R40" s="5">
        <v>1.3706</v>
      </c>
      <c r="S40" s="5">
        <v>1.3984000000000001</v>
      </c>
      <c r="T40" s="5">
        <v>1.5287999999999999</v>
      </c>
      <c r="U40" s="5">
        <v>1.4481999999999999</v>
      </c>
      <c r="V40" s="5">
        <v>0.77759999999999996</v>
      </c>
      <c r="W40">
        <v>0.77759999999999996</v>
      </c>
    </row>
    <row r="41" spans="1:23" x14ac:dyDescent="0.2">
      <c r="A41">
        <v>58</v>
      </c>
      <c r="B41" s="5">
        <v>0.84319999999999995</v>
      </c>
      <c r="C41" s="5">
        <v>0.82620000000000005</v>
      </c>
      <c r="D41" s="5">
        <v>0.81799999999999995</v>
      </c>
      <c r="E41" s="5">
        <v>0.82950000000000002</v>
      </c>
      <c r="F41" s="5">
        <v>0.81830000000000003</v>
      </c>
      <c r="G41" s="5">
        <v>0.82730000000000004</v>
      </c>
      <c r="H41" s="5">
        <v>0.83240000000000003</v>
      </c>
      <c r="I41" s="5">
        <v>0.83809999999999996</v>
      </c>
      <c r="J41" s="5">
        <v>0.74450000000000005</v>
      </c>
      <c r="K41" s="5">
        <v>0.81179999999999997</v>
      </c>
      <c r="L41" s="5">
        <v>0.79920000000000002</v>
      </c>
      <c r="M41" s="5">
        <v>0.77759999999999996</v>
      </c>
      <c r="N41" s="5">
        <v>1.3405</v>
      </c>
      <c r="O41" s="5">
        <v>1.4162999999999999</v>
      </c>
      <c r="P41" s="5">
        <v>1.2972999999999999</v>
      </c>
      <c r="Q41" s="5">
        <v>1.4695</v>
      </c>
      <c r="R41" s="5">
        <v>1.3706</v>
      </c>
      <c r="S41" s="5">
        <v>1.3984000000000001</v>
      </c>
      <c r="T41" s="5">
        <v>1.5287999999999999</v>
      </c>
      <c r="U41" s="5">
        <v>1.4481999999999999</v>
      </c>
      <c r="V41" s="5">
        <v>0.77759999999999996</v>
      </c>
      <c r="W41">
        <v>0.77759999999999996</v>
      </c>
    </row>
    <row r="42" spans="1:23" x14ac:dyDescent="0.2">
      <c r="A42">
        <v>59</v>
      </c>
      <c r="B42" s="5">
        <v>0.84319999999999995</v>
      </c>
      <c r="C42" s="5">
        <v>0.82620000000000005</v>
      </c>
      <c r="D42" s="5">
        <v>0.81799999999999995</v>
      </c>
      <c r="E42" s="5">
        <v>0.82950000000000002</v>
      </c>
      <c r="F42" s="5">
        <v>0.81830000000000003</v>
      </c>
      <c r="G42" s="5">
        <v>0.82730000000000004</v>
      </c>
      <c r="H42" s="5">
        <v>0.83240000000000003</v>
      </c>
      <c r="I42" s="5">
        <v>0.83809999999999996</v>
      </c>
      <c r="J42" s="5">
        <v>0.74450000000000005</v>
      </c>
      <c r="K42" s="5">
        <v>0.81179999999999997</v>
      </c>
      <c r="L42" s="5">
        <v>0.79920000000000002</v>
      </c>
      <c r="M42" s="5">
        <v>0.77759999999999996</v>
      </c>
      <c r="N42" s="5">
        <v>1.3405</v>
      </c>
      <c r="O42" s="5">
        <v>1.4162999999999999</v>
      </c>
      <c r="P42" s="5">
        <v>1.2972999999999999</v>
      </c>
      <c r="Q42" s="5">
        <v>1.4695</v>
      </c>
      <c r="R42" s="5">
        <v>1.3706</v>
      </c>
      <c r="S42" s="5">
        <v>1.3984000000000001</v>
      </c>
      <c r="T42" s="5">
        <v>1.5287999999999999</v>
      </c>
      <c r="U42" s="5">
        <v>1.4481999999999999</v>
      </c>
      <c r="V42" s="5">
        <v>0.77759999999999996</v>
      </c>
      <c r="W42">
        <v>0.77759999999999996</v>
      </c>
    </row>
    <row r="43" spans="1:23" x14ac:dyDescent="0.2">
      <c r="A43">
        <v>60</v>
      </c>
      <c r="B43" s="5">
        <v>0.81030000000000002</v>
      </c>
      <c r="C43" s="5">
        <v>0.79020000000000001</v>
      </c>
      <c r="D43" s="5">
        <v>0.77849999999999997</v>
      </c>
      <c r="E43" s="5">
        <v>0.78480000000000005</v>
      </c>
      <c r="F43" s="5">
        <v>0.77580000000000005</v>
      </c>
      <c r="G43" s="5">
        <v>0.78469999999999995</v>
      </c>
      <c r="H43" s="5">
        <v>0.78979999999999995</v>
      </c>
      <c r="I43" s="5">
        <v>0.7954</v>
      </c>
      <c r="J43" s="5">
        <v>0.69720000000000004</v>
      </c>
      <c r="K43" s="5">
        <v>0.76629999999999998</v>
      </c>
      <c r="L43" s="5">
        <v>0.74950000000000006</v>
      </c>
      <c r="M43" s="5">
        <v>0.72689999999999999</v>
      </c>
      <c r="N43" s="5">
        <v>1.44</v>
      </c>
      <c r="O43" s="5">
        <v>1.5350999999999999</v>
      </c>
      <c r="P43" s="5">
        <v>1.3778999999999999</v>
      </c>
      <c r="Q43" s="5">
        <v>1.5834999999999999</v>
      </c>
      <c r="R43" s="5">
        <v>1.5015000000000001</v>
      </c>
      <c r="S43" s="5">
        <v>1.5353000000000001</v>
      </c>
      <c r="T43" s="5">
        <v>1.7275</v>
      </c>
      <c r="U43" s="5">
        <v>1.5407999999999999</v>
      </c>
      <c r="V43" s="5">
        <v>0.72689999999999999</v>
      </c>
      <c r="W43">
        <v>0.72689999999999999</v>
      </c>
    </row>
    <row r="44" spans="1:23" x14ac:dyDescent="0.2">
      <c r="A44">
        <v>61</v>
      </c>
      <c r="B44" s="5">
        <v>0.81030000000000002</v>
      </c>
      <c r="C44" s="5">
        <v>0.79020000000000001</v>
      </c>
      <c r="D44" s="5">
        <v>0.77849999999999997</v>
      </c>
      <c r="E44" s="5">
        <v>0.78480000000000005</v>
      </c>
      <c r="F44" s="5">
        <v>0.77580000000000005</v>
      </c>
      <c r="G44" s="5">
        <v>0.78469999999999995</v>
      </c>
      <c r="H44" s="5">
        <v>0.78979999999999995</v>
      </c>
      <c r="I44" s="5">
        <v>0.7954</v>
      </c>
      <c r="J44" s="5">
        <v>0.69720000000000004</v>
      </c>
      <c r="K44" s="5">
        <v>0.76629999999999998</v>
      </c>
      <c r="L44" s="5">
        <v>0.74950000000000006</v>
      </c>
      <c r="M44" s="5">
        <v>0.72689999999999999</v>
      </c>
      <c r="N44" s="5">
        <v>1.44</v>
      </c>
      <c r="O44" s="5">
        <v>1.5350999999999999</v>
      </c>
      <c r="P44" s="5">
        <v>1.3778999999999999</v>
      </c>
      <c r="Q44" s="5">
        <v>1.5834999999999999</v>
      </c>
      <c r="R44" s="5">
        <v>1.5015000000000001</v>
      </c>
      <c r="S44" s="5">
        <v>1.5353000000000001</v>
      </c>
      <c r="T44" s="5">
        <v>1.7275</v>
      </c>
      <c r="U44" s="5">
        <v>1.5407999999999999</v>
      </c>
      <c r="V44" s="5">
        <v>0.72689999999999999</v>
      </c>
      <c r="W44">
        <v>0.72689999999999999</v>
      </c>
    </row>
    <row r="45" spans="1:23" x14ac:dyDescent="0.2">
      <c r="A45">
        <v>62</v>
      </c>
      <c r="B45" s="5">
        <v>0.81030000000000002</v>
      </c>
      <c r="C45" s="5">
        <v>0.79020000000000001</v>
      </c>
      <c r="D45" s="5">
        <v>0.77849999999999997</v>
      </c>
      <c r="E45" s="5">
        <v>0.78480000000000005</v>
      </c>
      <c r="F45" s="5">
        <v>0.77580000000000005</v>
      </c>
      <c r="G45" s="5">
        <v>0.78469999999999995</v>
      </c>
      <c r="H45" s="5">
        <v>0.78979999999999995</v>
      </c>
      <c r="I45" s="5">
        <v>0.7954</v>
      </c>
      <c r="J45" s="5">
        <v>0.69720000000000004</v>
      </c>
      <c r="K45" s="5">
        <v>0.76629999999999998</v>
      </c>
      <c r="L45" s="5">
        <v>0.74950000000000006</v>
      </c>
      <c r="M45" s="5">
        <v>0.72689999999999999</v>
      </c>
      <c r="N45" s="5">
        <v>1.44</v>
      </c>
      <c r="O45" s="5">
        <v>1.5350999999999999</v>
      </c>
      <c r="P45" s="5">
        <v>1.3778999999999999</v>
      </c>
      <c r="Q45" s="5">
        <v>1.5834999999999999</v>
      </c>
      <c r="R45" s="5">
        <v>1.5015000000000001</v>
      </c>
      <c r="S45" s="5">
        <v>1.5353000000000001</v>
      </c>
      <c r="T45" s="5">
        <v>1.7275</v>
      </c>
      <c r="U45" s="5">
        <v>1.5407999999999999</v>
      </c>
      <c r="V45" s="5">
        <v>0.72689999999999999</v>
      </c>
      <c r="W45">
        <v>0.72689999999999999</v>
      </c>
    </row>
    <row r="46" spans="1:23" x14ac:dyDescent="0.2">
      <c r="A46">
        <v>63</v>
      </c>
      <c r="B46" s="5">
        <v>0.81030000000000002</v>
      </c>
      <c r="C46" s="5">
        <v>0.79020000000000001</v>
      </c>
      <c r="D46" s="5">
        <v>0.77849999999999997</v>
      </c>
      <c r="E46" s="5">
        <v>0.78480000000000005</v>
      </c>
      <c r="F46" s="5">
        <v>0.77580000000000005</v>
      </c>
      <c r="G46" s="5">
        <v>0.78469999999999995</v>
      </c>
      <c r="H46" s="5">
        <v>0.78979999999999995</v>
      </c>
      <c r="I46" s="5">
        <v>0.7954</v>
      </c>
      <c r="J46" s="5">
        <v>0.69720000000000004</v>
      </c>
      <c r="K46" s="5">
        <v>0.76629999999999998</v>
      </c>
      <c r="L46" s="5">
        <v>0.74950000000000006</v>
      </c>
      <c r="M46" s="5">
        <v>0.72689999999999999</v>
      </c>
      <c r="N46" s="5">
        <v>1.44</v>
      </c>
      <c r="O46" s="5">
        <v>1.5350999999999999</v>
      </c>
      <c r="P46" s="5">
        <v>1.3778999999999999</v>
      </c>
      <c r="Q46" s="5">
        <v>1.5834999999999999</v>
      </c>
      <c r="R46" s="5">
        <v>1.5015000000000001</v>
      </c>
      <c r="S46" s="5">
        <v>1.5353000000000001</v>
      </c>
      <c r="T46" s="5">
        <v>1.7275</v>
      </c>
      <c r="U46" s="5">
        <v>1.5407999999999999</v>
      </c>
      <c r="V46" s="5">
        <v>0.72689999999999999</v>
      </c>
      <c r="W46">
        <v>0.72689999999999999</v>
      </c>
    </row>
    <row r="47" spans="1:23" x14ac:dyDescent="0.2">
      <c r="A47">
        <v>64</v>
      </c>
      <c r="B47" s="5">
        <v>0.81030000000000002</v>
      </c>
      <c r="C47" s="5">
        <v>0.79020000000000001</v>
      </c>
      <c r="D47" s="5">
        <v>0.77849999999999997</v>
      </c>
      <c r="E47" s="5">
        <v>0.78480000000000005</v>
      </c>
      <c r="F47" s="5">
        <v>0.77580000000000005</v>
      </c>
      <c r="G47" s="5">
        <v>0.78469999999999995</v>
      </c>
      <c r="H47" s="5">
        <v>0.78979999999999995</v>
      </c>
      <c r="I47" s="5">
        <v>0.7954</v>
      </c>
      <c r="J47" s="5">
        <v>0.69720000000000004</v>
      </c>
      <c r="K47" s="5">
        <v>0.76629999999999998</v>
      </c>
      <c r="L47" s="5">
        <v>0.74950000000000006</v>
      </c>
      <c r="M47" s="5">
        <v>0.72689999999999999</v>
      </c>
      <c r="N47" s="5">
        <v>1.44</v>
      </c>
      <c r="O47" s="5">
        <v>1.5350999999999999</v>
      </c>
      <c r="P47" s="5">
        <v>1.3778999999999999</v>
      </c>
      <c r="Q47" s="5">
        <v>1.5834999999999999</v>
      </c>
      <c r="R47" s="5">
        <v>1.5015000000000001</v>
      </c>
      <c r="S47" s="5">
        <v>1.5353000000000001</v>
      </c>
      <c r="T47" s="5">
        <v>1.7275</v>
      </c>
      <c r="U47" s="5">
        <v>1.5407999999999999</v>
      </c>
      <c r="V47" s="5">
        <v>0.72689999999999999</v>
      </c>
      <c r="W47">
        <v>0.72689999999999999</v>
      </c>
    </row>
    <row r="48" spans="1:23" x14ac:dyDescent="0.2">
      <c r="A48">
        <v>65</v>
      </c>
      <c r="B48" s="5">
        <v>0.77490000000000003</v>
      </c>
      <c r="C48" s="5">
        <v>0.75419999999999998</v>
      </c>
      <c r="D48" s="5">
        <v>0.73680000000000001</v>
      </c>
      <c r="E48" s="5">
        <v>0.73419999999999996</v>
      </c>
      <c r="F48" s="5">
        <v>0.73109999999999997</v>
      </c>
      <c r="G48" s="5">
        <v>0.7399</v>
      </c>
      <c r="H48" s="5">
        <v>0.745</v>
      </c>
      <c r="I48" s="5">
        <v>0.75049999999999994</v>
      </c>
      <c r="J48" s="5">
        <v>0.64770000000000005</v>
      </c>
      <c r="K48" s="5">
        <v>0.71809999999999996</v>
      </c>
      <c r="L48" s="5">
        <v>0.6976</v>
      </c>
      <c r="M48" s="5">
        <v>0.67400000000000004</v>
      </c>
      <c r="N48" s="5">
        <v>1.5557000000000001</v>
      </c>
      <c r="O48" s="5">
        <v>1.6638999999999999</v>
      </c>
      <c r="P48" s="5">
        <v>1.4708000000000001</v>
      </c>
      <c r="Q48" s="5">
        <v>1.7063999999999999</v>
      </c>
      <c r="R48" s="5">
        <v>1.66</v>
      </c>
      <c r="S48" s="5">
        <v>1.7038</v>
      </c>
      <c r="T48" s="5">
        <v>1.952</v>
      </c>
      <c r="U48" s="5">
        <v>1.7274</v>
      </c>
      <c r="V48" s="5">
        <v>0.67400000000000004</v>
      </c>
      <c r="W48">
        <v>0.67400000000000004</v>
      </c>
    </row>
    <row r="49" spans="1:23" x14ac:dyDescent="0.2">
      <c r="A49">
        <v>66</v>
      </c>
      <c r="B49" s="5">
        <v>0.77490000000000003</v>
      </c>
      <c r="C49" s="5">
        <v>0.75419999999999998</v>
      </c>
      <c r="D49" s="5">
        <v>0.73680000000000001</v>
      </c>
      <c r="E49" s="5">
        <v>0.73419999999999996</v>
      </c>
      <c r="F49" s="5">
        <v>0.73109999999999997</v>
      </c>
      <c r="G49" s="5">
        <v>0.7399</v>
      </c>
      <c r="H49" s="5">
        <v>0.745</v>
      </c>
      <c r="I49" s="5">
        <v>0.75049999999999994</v>
      </c>
      <c r="J49" s="5">
        <v>0.64770000000000005</v>
      </c>
      <c r="K49" s="5">
        <v>0.71809999999999996</v>
      </c>
      <c r="L49" s="5">
        <v>0.6976</v>
      </c>
      <c r="M49" s="5">
        <v>0.67400000000000004</v>
      </c>
      <c r="N49" s="5">
        <v>1.5557000000000001</v>
      </c>
      <c r="O49" s="5">
        <v>1.6638999999999999</v>
      </c>
      <c r="P49" s="5">
        <v>1.4708000000000001</v>
      </c>
      <c r="Q49" s="5">
        <v>1.7063999999999999</v>
      </c>
      <c r="R49" s="5">
        <v>1.66</v>
      </c>
      <c r="S49" s="5">
        <v>1.7038</v>
      </c>
      <c r="T49" s="5">
        <v>1.952</v>
      </c>
      <c r="U49" s="5">
        <v>1.7274</v>
      </c>
      <c r="V49" s="5">
        <v>0.67400000000000004</v>
      </c>
      <c r="W49">
        <v>0.67400000000000004</v>
      </c>
    </row>
    <row r="50" spans="1:23" x14ac:dyDescent="0.2">
      <c r="A50">
        <v>67</v>
      </c>
      <c r="B50" s="5">
        <v>0.77490000000000003</v>
      </c>
      <c r="C50" s="5">
        <v>0.75419999999999998</v>
      </c>
      <c r="D50" s="5">
        <v>0.73680000000000001</v>
      </c>
      <c r="E50" s="5">
        <v>0.73419999999999996</v>
      </c>
      <c r="F50" s="5">
        <v>0.73109999999999997</v>
      </c>
      <c r="G50" s="5">
        <v>0.7399</v>
      </c>
      <c r="H50" s="5">
        <v>0.745</v>
      </c>
      <c r="I50" s="5">
        <v>0.75049999999999994</v>
      </c>
      <c r="J50" s="5">
        <v>0.64770000000000005</v>
      </c>
      <c r="K50" s="5">
        <v>0.71809999999999996</v>
      </c>
      <c r="L50" s="5">
        <v>0.6976</v>
      </c>
      <c r="M50" s="5">
        <v>0.67400000000000004</v>
      </c>
      <c r="N50" s="5">
        <v>1.5557000000000001</v>
      </c>
      <c r="O50" s="5">
        <v>1.6638999999999999</v>
      </c>
      <c r="P50" s="5">
        <v>1.4708000000000001</v>
      </c>
      <c r="Q50" s="5">
        <v>1.7063999999999999</v>
      </c>
      <c r="R50" s="5">
        <v>1.66</v>
      </c>
      <c r="S50" s="5">
        <v>1.7038</v>
      </c>
      <c r="T50" s="5">
        <v>1.952</v>
      </c>
      <c r="U50" s="5">
        <v>1.7274</v>
      </c>
      <c r="V50" s="5">
        <v>0.67400000000000004</v>
      </c>
      <c r="W50">
        <v>0.67400000000000004</v>
      </c>
    </row>
    <row r="51" spans="1:23" x14ac:dyDescent="0.2">
      <c r="A51">
        <v>68</v>
      </c>
      <c r="B51" s="5">
        <v>0.77490000000000003</v>
      </c>
      <c r="C51" s="5">
        <v>0.75419999999999998</v>
      </c>
      <c r="D51" s="5">
        <v>0.73680000000000001</v>
      </c>
      <c r="E51" s="5">
        <v>0.73419999999999996</v>
      </c>
      <c r="F51" s="5">
        <v>0.73109999999999997</v>
      </c>
      <c r="G51" s="5">
        <v>0.7399</v>
      </c>
      <c r="H51" s="5">
        <v>0.745</v>
      </c>
      <c r="I51" s="5">
        <v>0.75049999999999994</v>
      </c>
      <c r="J51" s="5">
        <v>0.64770000000000005</v>
      </c>
      <c r="K51" s="5">
        <v>0.71809999999999996</v>
      </c>
      <c r="L51" s="5">
        <v>0.6976</v>
      </c>
      <c r="M51" s="5">
        <v>0.67400000000000004</v>
      </c>
      <c r="N51" s="5">
        <v>1.5557000000000001</v>
      </c>
      <c r="O51" s="5">
        <v>1.6638999999999999</v>
      </c>
      <c r="P51" s="5">
        <v>1.4708000000000001</v>
      </c>
      <c r="Q51" s="5">
        <v>1.7063999999999999</v>
      </c>
      <c r="R51" s="5">
        <v>1.66</v>
      </c>
      <c r="S51" s="5">
        <v>1.7038</v>
      </c>
      <c r="T51" s="5">
        <v>1.952</v>
      </c>
      <c r="U51" s="5">
        <v>1.7274</v>
      </c>
      <c r="V51" s="5">
        <v>0.67400000000000004</v>
      </c>
      <c r="W51">
        <v>0.67400000000000004</v>
      </c>
    </row>
    <row r="52" spans="1:23" x14ac:dyDescent="0.2">
      <c r="A52">
        <v>69</v>
      </c>
      <c r="B52" s="5">
        <v>0.77490000000000003</v>
      </c>
      <c r="C52" s="5">
        <v>0.75419999999999998</v>
      </c>
      <c r="D52" s="5">
        <v>0.73680000000000001</v>
      </c>
      <c r="E52" s="5">
        <v>0.73419999999999996</v>
      </c>
      <c r="F52" s="5">
        <v>0.73109999999999997</v>
      </c>
      <c r="G52" s="5">
        <v>0.7399</v>
      </c>
      <c r="H52" s="5">
        <v>0.745</v>
      </c>
      <c r="I52" s="5">
        <v>0.75049999999999994</v>
      </c>
      <c r="J52" s="5">
        <v>0.64770000000000005</v>
      </c>
      <c r="K52" s="5">
        <v>0.71809999999999996</v>
      </c>
      <c r="L52" s="5">
        <v>0.6976</v>
      </c>
      <c r="M52" s="5">
        <v>0.67400000000000004</v>
      </c>
      <c r="N52" s="5">
        <v>1.5557000000000001</v>
      </c>
      <c r="O52" s="5">
        <v>1.6638999999999999</v>
      </c>
      <c r="P52" s="5">
        <v>1.4708000000000001</v>
      </c>
      <c r="Q52" s="5">
        <v>1.7063999999999999</v>
      </c>
      <c r="R52" s="5">
        <v>1.66</v>
      </c>
      <c r="S52" s="5">
        <v>1.7038</v>
      </c>
      <c r="T52" s="5">
        <v>1.952</v>
      </c>
      <c r="U52" s="5">
        <v>1.7274</v>
      </c>
      <c r="V52" s="5">
        <v>0.67400000000000004</v>
      </c>
      <c r="W52">
        <v>0.67400000000000004</v>
      </c>
    </row>
    <row r="53" spans="1:23" x14ac:dyDescent="0.2">
      <c r="A53">
        <v>70</v>
      </c>
      <c r="B53" s="5">
        <v>0.73550000000000004</v>
      </c>
      <c r="C53" s="5">
        <v>0.70679999999999998</v>
      </c>
      <c r="D53" s="5">
        <v>0.69220000000000004</v>
      </c>
      <c r="E53" s="5">
        <v>0.67520000000000002</v>
      </c>
      <c r="F53" s="5">
        <v>0.6835</v>
      </c>
      <c r="G53" s="5">
        <v>0.69220000000000004</v>
      </c>
      <c r="H53" s="5">
        <v>0.69730000000000003</v>
      </c>
      <c r="I53" s="5">
        <v>0.70269999999999999</v>
      </c>
      <c r="J53" s="5">
        <v>0.59540000000000004</v>
      </c>
      <c r="K53" s="5">
        <v>0.66569999999999996</v>
      </c>
      <c r="L53" s="5">
        <v>0.64280000000000004</v>
      </c>
      <c r="M53" s="5">
        <v>0.61819999999999997</v>
      </c>
      <c r="N53" s="5">
        <v>1.6942999999999999</v>
      </c>
      <c r="O53" s="5">
        <v>1.8035000000000001</v>
      </c>
      <c r="P53" s="5">
        <v>1.5794999999999999</v>
      </c>
      <c r="Q53" s="5">
        <v>1.8388</v>
      </c>
      <c r="R53" s="5">
        <v>1.8559000000000001</v>
      </c>
      <c r="S53" s="5">
        <v>1.9159999999999999</v>
      </c>
      <c r="T53" s="5">
        <v>2.2056</v>
      </c>
      <c r="U53" s="5">
        <v>1.9654</v>
      </c>
      <c r="V53" s="5">
        <v>0.61819999999999997</v>
      </c>
      <c r="W53">
        <v>0.61819999999999997</v>
      </c>
    </row>
    <row r="54" spans="1:23" x14ac:dyDescent="0.2">
      <c r="A54">
        <v>71</v>
      </c>
      <c r="B54" s="5">
        <v>0.73550000000000004</v>
      </c>
      <c r="C54" s="5">
        <v>0.70679999999999998</v>
      </c>
      <c r="D54" s="5">
        <v>0.69220000000000004</v>
      </c>
      <c r="E54" s="5">
        <v>0.67520000000000002</v>
      </c>
      <c r="F54" s="5">
        <v>0.6835</v>
      </c>
      <c r="G54" s="5">
        <v>0.69220000000000004</v>
      </c>
      <c r="H54" s="5">
        <v>0.69730000000000003</v>
      </c>
      <c r="I54" s="5">
        <v>0.70269999999999999</v>
      </c>
      <c r="J54" s="5">
        <v>0.59540000000000004</v>
      </c>
      <c r="K54" s="5">
        <v>0.66569999999999996</v>
      </c>
      <c r="L54" s="5">
        <v>0.64280000000000004</v>
      </c>
      <c r="M54" s="5">
        <v>0.61819999999999997</v>
      </c>
      <c r="N54" s="5">
        <v>1.6942999999999999</v>
      </c>
      <c r="O54" s="5">
        <v>1.8035000000000001</v>
      </c>
      <c r="P54" s="5">
        <v>1.5794999999999999</v>
      </c>
      <c r="Q54" s="5">
        <v>1.8388</v>
      </c>
      <c r="R54" s="5">
        <v>1.8559000000000001</v>
      </c>
      <c r="S54" s="5">
        <v>1.9159999999999999</v>
      </c>
      <c r="T54" s="5">
        <v>2.2056</v>
      </c>
      <c r="U54" s="5">
        <v>1.9654</v>
      </c>
      <c r="V54" s="5">
        <v>0.61819999999999997</v>
      </c>
      <c r="W54">
        <v>0.61819999999999997</v>
      </c>
    </row>
    <row r="55" spans="1:23" x14ac:dyDescent="0.2">
      <c r="A55">
        <v>72</v>
      </c>
      <c r="B55" s="5">
        <v>0.73550000000000004</v>
      </c>
      <c r="C55" s="5">
        <v>0.70679999999999998</v>
      </c>
      <c r="D55" s="5">
        <v>0.69220000000000004</v>
      </c>
      <c r="E55" s="5">
        <v>0.67520000000000002</v>
      </c>
      <c r="F55" s="5">
        <v>0.6835</v>
      </c>
      <c r="G55" s="5">
        <v>0.69220000000000004</v>
      </c>
      <c r="H55" s="5">
        <v>0.69730000000000003</v>
      </c>
      <c r="I55" s="5">
        <v>0.70269999999999999</v>
      </c>
      <c r="J55" s="5">
        <v>0.59540000000000004</v>
      </c>
      <c r="K55" s="5">
        <v>0.66569999999999996</v>
      </c>
      <c r="L55" s="5">
        <v>0.64280000000000004</v>
      </c>
      <c r="M55" s="5">
        <v>0.61819999999999997</v>
      </c>
      <c r="N55" s="5">
        <v>1.6942999999999999</v>
      </c>
      <c r="O55" s="5">
        <v>1.8035000000000001</v>
      </c>
      <c r="P55" s="5">
        <v>1.5794999999999999</v>
      </c>
      <c r="Q55" s="5">
        <v>1.8388</v>
      </c>
      <c r="R55" s="5">
        <v>1.8559000000000001</v>
      </c>
      <c r="S55" s="5">
        <v>1.9159999999999999</v>
      </c>
      <c r="T55" s="5">
        <v>2.2056</v>
      </c>
      <c r="U55" s="5">
        <v>1.9654</v>
      </c>
      <c r="V55" s="5">
        <v>0.61819999999999997</v>
      </c>
      <c r="W55">
        <v>0.61819999999999997</v>
      </c>
    </row>
    <row r="56" spans="1:23" x14ac:dyDescent="0.2">
      <c r="A56">
        <v>73</v>
      </c>
      <c r="B56" s="5">
        <v>0.73550000000000004</v>
      </c>
      <c r="C56" s="5">
        <v>0.70679999999999998</v>
      </c>
      <c r="D56" s="5">
        <v>0.69220000000000004</v>
      </c>
      <c r="E56" s="5">
        <v>0.67520000000000002</v>
      </c>
      <c r="F56" s="5">
        <v>0.6835</v>
      </c>
      <c r="G56" s="5">
        <v>0.69220000000000004</v>
      </c>
      <c r="H56" s="5">
        <v>0.69730000000000003</v>
      </c>
      <c r="I56" s="5">
        <v>0.70269999999999999</v>
      </c>
      <c r="J56" s="5">
        <v>0.59540000000000004</v>
      </c>
      <c r="K56" s="5">
        <v>0.66569999999999996</v>
      </c>
      <c r="L56" s="5">
        <v>0.64280000000000004</v>
      </c>
      <c r="M56" s="5">
        <v>0.61819999999999997</v>
      </c>
      <c r="N56" s="5">
        <v>1.6942999999999999</v>
      </c>
      <c r="O56" s="5">
        <v>1.8035000000000001</v>
      </c>
      <c r="P56" s="5">
        <v>1.5794999999999999</v>
      </c>
      <c r="Q56" s="5">
        <v>1.8388</v>
      </c>
      <c r="R56" s="5">
        <v>1.8559000000000001</v>
      </c>
      <c r="S56" s="5">
        <v>1.9159999999999999</v>
      </c>
      <c r="T56" s="5">
        <v>2.2056</v>
      </c>
      <c r="U56" s="5">
        <v>1.9654</v>
      </c>
      <c r="V56" s="5">
        <v>0.61819999999999997</v>
      </c>
      <c r="W56">
        <v>0.61819999999999997</v>
      </c>
    </row>
    <row r="57" spans="1:23" x14ac:dyDescent="0.2">
      <c r="A57">
        <v>74</v>
      </c>
      <c r="B57" s="5">
        <v>0.73550000000000004</v>
      </c>
      <c r="C57" s="5">
        <v>0.70679999999999998</v>
      </c>
      <c r="D57" s="5">
        <v>0.69220000000000004</v>
      </c>
      <c r="E57" s="5">
        <v>0.67520000000000002</v>
      </c>
      <c r="F57" s="5">
        <v>0.6835</v>
      </c>
      <c r="G57" s="5">
        <v>0.69220000000000004</v>
      </c>
      <c r="H57" s="5">
        <v>0.69730000000000003</v>
      </c>
      <c r="I57" s="5">
        <v>0.70269999999999999</v>
      </c>
      <c r="J57" s="5">
        <v>0.59540000000000004</v>
      </c>
      <c r="K57" s="5">
        <v>0.66569999999999996</v>
      </c>
      <c r="L57" s="5">
        <v>0.64280000000000004</v>
      </c>
      <c r="M57" s="5">
        <v>0.61819999999999997</v>
      </c>
      <c r="N57" s="5">
        <v>1.6942999999999999</v>
      </c>
      <c r="O57" s="5">
        <v>1.8035000000000001</v>
      </c>
      <c r="P57" s="5">
        <v>1.5794999999999999</v>
      </c>
      <c r="Q57" s="5">
        <v>1.8388</v>
      </c>
      <c r="R57" s="5">
        <v>1.8559000000000001</v>
      </c>
      <c r="S57" s="5">
        <v>1.9159999999999999</v>
      </c>
      <c r="T57" s="5">
        <v>2.2056</v>
      </c>
      <c r="U57" s="5">
        <v>1.9654</v>
      </c>
      <c r="V57" s="5">
        <v>0.61819999999999997</v>
      </c>
      <c r="W57">
        <v>0.61819999999999997</v>
      </c>
    </row>
    <row r="58" spans="1:23" x14ac:dyDescent="0.2">
      <c r="A58">
        <v>75</v>
      </c>
      <c r="B58" s="5">
        <v>0.69230000000000003</v>
      </c>
      <c r="C58" s="5">
        <v>0.65449999999999997</v>
      </c>
      <c r="D58" s="5">
        <v>0.64390000000000003</v>
      </c>
      <c r="E58" s="5">
        <v>0.60529999999999995</v>
      </c>
      <c r="F58" s="5">
        <v>0.63219999999999998</v>
      </c>
      <c r="G58" s="5">
        <v>0.64080000000000004</v>
      </c>
      <c r="H58" s="5">
        <v>0.64590000000000003</v>
      </c>
      <c r="I58" s="5">
        <v>0.6512</v>
      </c>
      <c r="J58" s="5">
        <v>0.53959999999999997</v>
      </c>
      <c r="K58" s="5">
        <v>0.60919999999999996</v>
      </c>
      <c r="L58" s="5">
        <v>0.58409999999999995</v>
      </c>
      <c r="M58" s="5">
        <v>0.55869999999999997</v>
      </c>
      <c r="N58" s="5">
        <v>1.8694999999999999</v>
      </c>
      <c r="O58" s="5">
        <v>1.9548000000000001</v>
      </c>
      <c r="P58" s="5">
        <v>1.7094</v>
      </c>
      <c r="Q58" s="5">
        <v>1.9814000000000001</v>
      </c>
      <c r="R58" s="5">
        <v>1.8324</v>
      </c>
      <c r="S58" s="5">
        <v>1.9984</v>
      </c>
      <c r="T58" s="5">
        <v>2.4922</v>
      </c>
      <c r="U58" s="5">
        <v>2.2793999999999999</v>
      </c>
      <c r="V58" s="5">
        <v>0.55869999999999997</v>
      </c>
      <c r="W58">
        <v>0.55869999999999997</v>
      </c>
    </row>
    <row r="59" spans="1:23" x14ac:dyDescent="0.2">
      <c r="A59">
        <v>76</v>
      </c>
      <c r="B59" s="5">
        <v>0.69230000000000003</v>
      </c>
      <c r="C59" s="5">
        <v>0.65449999999999997</v>
      </c>
      <c r="D59" s="5">
        <v>0.64390000000000003</v>
      </c>
      <c r="E59" s="5">
        <v>0.60529999999999995</v>
      </c>
      <c r="F59" s="5">
        <v>0.63219999999999998</v>
      </c>
      <c r="G59" s="5">
        <v>0.64080000000000004</v>
      </c>
      <c r="H59" s="5">
        <v>0.64590000000000003</v>
      </c>
      <c r="I59" s="5">
        <v>0.6512</v>
      </c>
      <c r="J59" s="5">
        <v>0.53959999999999997</v>
      </c>
      <c r="K59" s="5">
        <v>0.60919999999999996</v>
      </c>
      <c r="L59" s="5">
        <v>0.58409999999999995</v>
      </c>
      <c r="M59" s="5">
        <v>0.55869999999999997</v>
      </c>
      <c r="N59" s="5">
        <v>1.8694999999999999</v>
      </c>
      <c r="O59" s="5">
        <v>1.9548000000000001</v>
      </c>
      <c r="P59" s="5">
        <v>1.7094</v>
      </c>
      <c r="Q59" s="5">
        <v>1.9814000000000001</v>
      </c>
      <c r="R59" s="5">
        <v>1.8324</v>
      </c>
      <c r="S59" s="5">
        <v>1.9984</v>
      </c>
      <c r="T59" s="5">
        <v>2.4922</v>
      </c>
      <c r="U59" s="5">
        <v>2.2793999999999999</v>
      </c>
      <c r="V59" s="5">
        <v>0.55869999999999997</v>
      </c>
      <c r="W59">
        <v>0.55869999999999997</v>
      </c>
    </row>
    <row r="60" spans="1:23" x14ac:dyDescent="0.2">
      <c r="A60">
        <v>77</v>
      </c>
      <c r="B60" s="5">
        <v>0.69230000000000003</v>
      </c>
      <c r="C60" s="5">
        <v>0.65449999999999997</v>
      </c>
      <c r="D60" s="5">
        <v>0.64390000000000003</v>
      </c>
      <c r="E60" s="5">
        <v>0.60529999999999995</v>
      </c>
      <c r="F60" s="5">
        <v>0.63219999999999998</v>
      </c>
      <c r="G60" s="5">
        <v>0.64080000000000004</v>
      </c>
      <c r="H60" s="5">
        <v>0.64590000000000003</v>
      </c>
      <c r="I60" s="5">
        <v>0.6512</v>
      </c>
      <c r="J60" s="5">
        <v>0.53959999999999997</v>
      </c>
      <c r="K60" s="5">
        <v>0.60919999999999996</v>
      </c>
      <c r="L60" s="5">
        <v>0.58409999999999995</v>
      </c>
      <c r="M60" s="5">
        <v>0.55869999999999997</v>
      </c>
      <c r="N60" s="5">
        <v>1.8694999999999999</v>
      </c>
      <c r="O60" s="5">
        <v>1.9548000000000001</v>
      </c>
      <c r="P60" s="5">
        <v>1.7094</v>
      </c>
      <c r="Q60" s="5">
        <v>1.9814000000000001</v>
      </c>
      <c r="R60" s="5">
        <v>1.8324</v>
      </c>
      <c r="S60" s="5">
        <v>1.9984</v>
      </c>
      <c r="T60" s="5">
        <v>2.4922</v>
      </c>
      <c r="U60" s="5">
        <v>2.2793999999999999</v>
      </c>
      <c r="V60" s="5">
        <v>0.55869999999999997</v>
      </c>
      <c r="W60">
        <v>0.55869999999999997</v>
      </c>
    </row>
    <row r="61" spans="1:23" x14ac:dyDescent="0.2">
      <c r="A61">
        <v>78</v>
      </c>
      <c r="B61" s="5">
        <v>0.69230000000000003</v>
      </c>
      <c r="C61" s="5">
        <v>0.65449999999999997</v>
      </c>
      <c r="D61" s="5">
        <v>0.64390000000000003</v>
      </c>
      <c r="E61" s="5">
        <v>0.60529999999999995</v>
      </c>
      <c r="F61" s="5">
        <v>0.63219999999999998</v>
      </c>
      <c r="G61" s="5">
        <v>0.64080000000000004</v>
      </c>
      <c r="H61" s="5">
        <v>0.64590000000000003</v>
      </c>
      <c r="I61" s="5">
        <v>0.6512</v>
      </c>
      <c r="J61" s="5">
        <v>0.53959999999999997</v>
      </c>
      <c r="K61" s="5">
        <v>0.60919999999999996</v>
      </c>
      <c r="L61" s="5">
        <v>0.58409999999999995</v>
      </c>
      <c r="M61" s="5">
        <v>0.55869999999999997</v>
      </c>
      <c r="N61" s="5">
        <v>1.8694999999999999</v>
      </c>
      <c r="O61" s="5">
        <v>1.9548000000000001</v>
      </c>
      <c r="P61" s="5">
        <v>1.7094</v>
      </c>
      <c r="Q61" s="5">
        <v>1.9814000000000001</v>
      </c>
      <c r="R61" s="5">
        <v>1.8324</v>
      </c>
      <c r="S61" s="5">
        <v>1.9984</v>
      </c>
      <c r="T61" s="5">
        <v>2.4922</v>
      </c>
      <c r="U61" s="5">
        <v>2.2793999999999999</v>
      </c>
      <c r="V61" s="5">
        <v>0.55869999999999997</v>
      </c>
      <c r="W61">
        <v>0.55869999999999997</v>
      </c>
    </row>
    <row r="62" spans="1:23" x14ac:dyDescent="0.2">
      <c r="A62">
        <v>79</v>
      </c>
      <c r="B62" s="5">
        <v>0.69230000000000003</v>
      </c>
      <c r="C62" s="5">
        <v>0.65449999999999997</v>
      </c>
      <c r="D62" s="5">
        <v>0.64390000000000003</v>
      </c>
      <c r="E62" s="5">
        <v>0.60529999999999995</v>
      </c>
      <c r="F62" s="5">
        <v>0.63219999999999998</v>
      </c>
      <c r="G62" s="5">
        <v>0.64080000000000004</v>
      </c>
      <c r="H62" s="5">
        <v>0.64590000000000003</v>
      </c>
      <c r="I62" s="5">
        <v>0.6512</v>
      </c>
      <c r="J62" s="5">
        <v>0.53959999999999997</v>
      </c>
      <c r="K62" s="5">
        <v>0.60919999999999996</v>
      </c>
      <c r="L62" s="5">
        <v>0.58409999999999995</v>
      </c>
      <c r="M62" s="5">
        <v>0.55869999999999997</v>
      </c>
      <c r="N62" s="5">
        <v>1.8694999999999999</v>
      </c>
      <c r="O62" s="5">
        <v>1.9548000000000001</v>
      </c>
      <c r="P62" s="5">
        <v>1.7094</v>
      </c>
      <c r="Q62" s="5">
        <v>1.9814000000000001</v>
      </c>
      <c r="R62" s="5">
        <v>1.8324</v>
      </c>
      <c r="S62" s="5">
        <v>1.9984</v>
      </c>
      <c r="T62" s="5">
        <v>2.4922</v>
      </c>
      <c r="U62" s="5">
        <v>2.2793999999999999</v>
      </c>
      <c r="V62" s="5">
        <v>0.55869999999999997</v>
      </c>
      <c r="W62">
        <v>0.55869999999999997</v>
      </c>
    </row>
    <row r="63" spans="1:23" x14ac:dyDescent="0.2">
      <c r="A63">
        <v>80</v>
      </c>
      <c r="B63" s="5">
        <v>0.64500000000000002</v>
      </c>
      <c r="C63" s="5">
        <v>0.5857</v>
      </c>
      <c r="D63" s="5">
        <v>0.59079999999999999</v>
      </c>
      <c r="E63" s="5">
        <v>0.52200000000000002</v>
      </c>
      <c r="F63" s="5">
        <v>0.57609999999999995</v>
      </c>
      <c r="G63" s="5">
        <v>0.58460000000000001</v>
      </c>
      <c r="H63" s="5">
        <v>0.58699999999999997</v>
      </c>
      <c r="I63" s="5">
        <v>0.59489999999999998</v>
      </c>
      <c r="J63" s="5">
        <v>0.47899999999999998</v>
      </c>
      <c r="K63" s="5">
        <v>0.54810000000000003</v>
      </c>
      <c r="L63" s="5">
        <v>0.52049999999999996</v>
      </c>
      <c r="M63" s="5">
        <v>0.49430000000000002</v>
      </c>
      <c r="N63" s="5">
        <v>2.1644999999999999</v>
      </c>
      <c r="O63" s="5">
        <v>2.1187999999999998</v>
      </c>
      <c r="P63" s="5">
        <v>1.8681000000000001</v>
      </c>
      <c r="Q63" s="5">
        <v>2.1351</v>
      </c>
      <c r="R63" s="5">
        <v>2.0741999999999998</v>
      </c>
      <c r="S63" s="5">
        <v>2.3029999999999999</v>
      </c>
      <c r="T63" s="5">
        <v>2.4062999999999999</v>
      </c>
      <c r="U63" s="5">
        <v>2.7128999999999999</v>
      </c>
      <c r="V63" s="5">
        <v>0.49430000000000002</v>
      </c>
      <c r="W63">
        <v>0.49430000000000002</v>
      </c>
    </row>
    <row r="64" spans="1:23" x14ac:dyDescent="0.2">
      <c r="A64">
        <v>81</v>
      </c>
      <c r="B64" s="5">
        <v>0.64500000000000002</v>
      </c>
      <c r="C64" s="5">
        <v>0.5857</v>
      </c>
      <c r="D64" s="5">
        <v>0.59079999999999999</v>
      </c>
      <c r="E64" s="5">
        <v>0.52200000000000002</v>
      </c>
      <c r="F64" s="5">
        <v>0.57609999999999995</v>
      </c>
      <c r="G64" s="5">
        <v>0.58460000000000001</v>
      </c>
      <c r="H64" s="5">
        <v>0.58699999999999997</v>
      </c>
      <c r="I64" s="5">
        <v>0.59489999999999998</v>
      </c>
      <c r="J64" s="5">
        <v>0.47899999999999998</v>
      </c>
      <c r="K64" s="5">
        <v>0.54810000000000003</v>
      </c>
      <c r="L64" s="5">
        <v>0.52049999999999996</v>
      </c>
      <c r="M64" s="5">
        <v>0.49430000000000002</v>
      </c>
      <c r="N64" s="5">
        <v>2.1644999999999999</v>
      </c>
      <c r="O64" s="5">
        <v>2.1187999999999998</v>
      </c>
      <c r="P64" s="5">
        <v>1.8681000000000001</v>
      </c>
      <c r="Q64" s="5">
        <v>2.1351</v>
      </c>
      <c r="R64" s="5">
        <v>2.0741999999999998</v>
      </c>
      <c r="S64" s="5">
        <v>2.3029999999999999</v>
      </c>
      <c r="T64" s="5">
        <v>2.4062999999999999</v>
      </c>
      <c r="U64" s="5">
        <v>2.7128999999999999</v>
      </c>
      <c r="V64" s="5">
        <v>0.49430000000000002</v>
      </c>
      <c r="W64">
        <v>0.49430000000000002</v>
      </c>
    </row>
    <row r="65" spans="1:23" x14ac:dyDescent="0.2">
      <c r="A65">
        <v>82</v>
      </c>
      <c r="B65" s="5">
        <v>0.64500000000000002</v>
      </c>
      <c r="C65" s="5">
        <v>0.5857</v>
      </c>
      <c r="D65" s="5">
        <v>0.59079999999999999</v>
      </c>
      <c r="E65" s="5">
        <v>0.52200000000000002</v>
      </c>
      <c r="F65" s="5">
        <v>0.57609999999999995</v>
      </c>
      <c r="G65" s="5">
        <v>0.58460000000000001</v>
      </c>
      <c r="H65" s="5">
        <v>0.58699999999999997</v>
      </c>
      <c r="I65" s="5">
        <v>0.59489999999999998</v>
      </c>
      <c r="J65" s="5">
        <v>0.47899999999999998</v>
      </c>
      <c r="K65" s="5">
        <v>0.54810000000000003</v>
      </c>
      <c r="L65" s="5">
        <v>0.52049999999999996</v>
      </c>
      <c r="M65" s="5">
        <v>0.49430000000000002</v>
      </c>
      <c r="N65" s="5">
        <v>2.1644999999999999</v>
      </c>
      <c r="O65" s="5">
        <v>2.1187999999999998</v>
      </c>
      <c r="P65" s="5">
        <v>1.8681000000000001</v>
      </c>
      <c r="Q65" s="5">
        <v>2.1351</v>
      </c>
      <c r="R65" s="5">
        <v>2.0741999999999998</v>
      </c>
      <c r="S65" s="5">
        <v>2.3029999999999999</v>
      </c>
      <c r="T65" s="5">
        <v>2.4062999999999999</v>
      </c>
      <c r="U65" s="5">
        <v>2.7128999999999999</v>
      </c>
      <c r="V65" s="5">
        <v>0.49430000000000002</v>
      </c>
      <c r="W65">
        <v>0.49430000000000002</v>
      </c>
    </row>
    <row r="66" spans="1:23" x14ac:dyDescent="0.2">
      <c r="A66">
        <v>83</v>
      </c>
      <c r="B66" s="5">
        <v>0.64500000000000002</v>
      </c>
      <c r="C66" s="5">
        <v>0.5857</v>
      </c>
      <c r="D66" s="5">
        <v>0.59079999999999999</v>
      </c>
      <c r="E66" s="5">
        <v>0.52200000000000002</v>
      </c>
      <c r="F66" s="5">
        <v>0.57609999999999995</v>
      </c>
      <c r="G66" s="5">
        <v>0.58460000000000001</v>
      </c>
      <c r="H66" s="5">
        <v>0.58699999999999997</v>
      </c>
      <c r="I66" s="5">
        <v>0.59489999999999998</v>
      </c>
      <c r="J66" s="5">
        <v>0.47899999999999998</v>
      </c>
      <c r="K66" s="5">
        <v>0.54810000000000003</v>
      </c>
      <c r="L66" s="5">
        <v>0.52049999999999996</v>
      </c>
      <c r="M66" s="5">
        <v>0.49430000000000002</v>
      </c>
      <c r="N66" s="5">
        <v>2.1644999999999999</v>
      </c>
      <c r="O66" s="5">
        <v>2.1187999999999998</v>
      </c>
      <c r="P66" s="5">
        <v>1.8681000000000001</v>
      </c>
      <c r="Q66" s="5">
        <v>2.1351</v>
      </c>
      <c r="R66" s="5">
        <v>2.0741999999999998</v>
      </c>
      <c r="S66" s="5">
        <v>2.3029999999999999</v>
      </c>
      <c r="T66" s="5">
        <v>2.4062999999999999</v>
      </c>
      <c r="U66" s="5">
        <v>2.7128999999999999</v>
      </c>
      <c r="V66" s="5">
        <v>0.49430000000000002</v>
      </c>
      <c r="W66">
        <v>0.49430000000000002</v>
      </c>
    </row>
    <row r="67" spans="1:23" x14ac:dyDescent="0.2">
      <c r="A67">
        <v>84</v>
      </c>
      <c r="B67" s="5">
        <v>0.64500000000000002</v>
      </c>
      <c r="C67" s="5">
        <v>0.5857</v>
      </c>
      <c r="D67" s="5">
        <v>0.59079999999999999</v>
      </c>
      <c r="E67" s="5">
        <v>0.52200000000000002</v>
      </c>
      <c r="F67" s="5">
        <v>0.57609999999999995</v>
      </c>
      <c r="G67" s="5">
        <v>0.58460000000000001</v>
      </c>
      <c r="H67" s="5">
        <v>0.58699999999999997</v>
      </c>
      <c r="I67" s="5">
        <v>0.59489999999999998</v>
      </c>
      <c r="J67" s="5">
        <v>0.47899999999999998</v>
      </c>
      <c r="K67" s="5">
        <v>0.54810000000000003</v>
      </c>
      <c r="L67" s="5">
        <v>0.52049999999999996</v>
      </c>
      <c r="M67" s="5">
        <v>0.49430000000000002</v>
      </c>
      <c r="N67" s="5">
        <v>2.1644999999999999</v>
      </c>
      <c r="O67" s="5">
        <v>2.1187999999999998</v>
      </c>
      <c r="P67" s="5">
        <v>1.8681000000000001</v>
      </c>
      <c r="Q67" s="5">
        <v>2.1351</v>
      </c>
      <c r="R67" s="5">
        <v>2.0741999999999998</v>
      </c>
      <c r="S67" s="5">
        <v>2.3029999999999999</v>
      </c>
      <c r="T67" s="5">
        <v>2.4062999999999999</v>
      </c>
      <c r="U67" s="5">
        <v>2.7128999999999999</v>
      </c>
      <c r="V67" s="5">
        <v>0.49430000000000002</v>
      </c>
      <c r="W67">
        <v>0.49430000000000002</v>
      </c>
    </row>
    <row r="68" spans="1:23" x14ac:dyDescent="0.2">
      <c r="A68">
        <v>85</v>
      </c>
    </row>
    <row r="69" spans="1:23" x14ac:dyDescent="0.2">
      <c r="A69">
        <v>86</v>
      </c>
    </row>
    <row r="70" spans="1:23" x14ac:dyDescent="0.2">
      <c r="A70">
        <v>87</v>
      </c>
    </row>
    <row r="71" spans="1:23" x14ac:dyDescent="0.2">
      <c r="A71">
        <v>88</v>
      </c>
    </row>
    <row r="72" spans="1:23" x14ac:dyDescent="0.2">
      <c r="A72">
        <v>89</v>
      </c>
    </row>
    <row r="73" spans="1:23" x14ac:dyDescent="0.2">
      <c r="A73">
        <v>90</v>
      </c>
    </row>
  </sheetData>
  <phoneticPr fontId="1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A242B9028E3A4DAB10B3D8950AC725" ma:contentTypeVersion="7" ma:contentTypeDescription="Create a new document." ma:contentTypeScope="" ma:versionID="4851f03413df5bf45846bb39df818447">
  <xsd:schema xmlns:xsd="http://www.w3.org/2001/XMLSchema" xmlns:xs="http://www.w3.org/2001/XMLSchema" xmlns:p="http://schemas.microsoft.com/office/2006/metadata/properties" xmlns:ns3="7b735aa3-2c66-4dac-84b4-d8032a5f78e9" targetNamespace="http://schemas.microsoft.com/office/2006/metadata/properties" ma:root="true" ma:fieldsID="7600d63e184cfcd57f1e33a23e97a77f" ns3:_="">
    <xsd:import namespace="7b735aa3-2c66-4dac-84b4-d8032a5f78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735aa3-2c66-4dac-84b4-d8032a5f78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8C8DEB-38EB-4087-92F9-B1640F4050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735aa3-2c66-4dac-84b4-d8032a5f78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AFEC15-D9C4-4D7E-B681-C190CBE3D9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D7505A-137B-41A3-9C29-740FE3539CBC}">
  <ds:schemaRefs>
    <ds:schemaRef ds:uri="http://schemas.microsoft.com/office/2006/documentManagement/types"/>
    <ds:schemaRef ds:uri="http://purl.org/dc/elements/1.1/"/>
    <ds:schemaRef ds:uri="7b735aa3-2c66-4dac-84b4-d8032a5f78e9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Final ranking</vt:lpstr>
      <vt:lpstr>Calculator</vt:lpstr>
      <vt:lpstr>Calculator AG</vt:lpstr>
      <vt:lpstr>Results</vt:lpstr>
      <vt:lpstr>Formulas</vt:lpstr>
      <vt:lpstr>Age grade factors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Barberis Negra</dc:creator>
  <cp:lastModifiedBy>Nicola Barberis Negra</cp:lastModifiedBy>
  <cp:lastPrinted>2019-10-09T17:28:11Z</cp:lastPrinted>
  <dcterms:created xsi:type="dcterms:W3CDTF">2015-09-25T11:51:56Z</dcterms:created>
  <dcterms:modified xsi:type="dcterms:W3CDTF">2019-10-09T17:28:14Z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0x010100D0A242B9028E3A4DAB10B3D8950AC725</vt:lpwstr>
  </property>
</Properties>
</file>