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bne\Dropbox\Sport\Icosathlon\"/>
    </mc:Choice>
  </mc:AlternateContent>
  <xr:revisionPtr revIDLastSave="0" documentId="10_ncr:100000_{C1C86152-88C1-4CA4-A0F3-7EA662212ED7}" xr6:coauthVersionLast="31" xr6:coauthVersionMax="31" xr10:uidLastSave="{00000000-0000-0000-0000-000000000000}"/>
  <bookViews>
    <workbookView xWindow="0" yWindow="0" windowWidth="25200" windowHeight="11805" xr2:uid="{00000000-000D-0000-FFFF-FFFF00000000}"/>
  </bookViews>
  <sheets>
    <sheet name="Final ranking" sheetId="1" r:id="rId1"/>
    <sheet name="Calculator" sheetId="2" r:id="rId2"/>
    <sheet name="Calculator AG" sheetId="3" r:id="rId3"/>
    <sheet name="Results" sheetId="4" r:id="rId4"/>
  </sheets>
  <definedNames>
    <definedName name="_xlnm._FilterDatabase" localSheetId="1" hidden="1">Calculator!$A$2:$B$25</definedName>
    <definedName name="_xlnm._FilterDatabase" localSheetId="0" hidden="1">'Final ranking'!$B$2:$U$17</definedName>
    <definedName name="_xlnm._FilterDatabase" localSheetId="3" hidden="1">Results!$A$1:$L$1022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L4" i="1"/>
  <c r="M4" i="1"/>
  <c r="N4" i="1"/>
  <c r="O4" i="1"/>
  <c r="P4" i="1"/>
  <c r="Q4" i="1"/>
  <c r="R4" i="1"/>
  <c r="S4" i="1"/>
  <c r="T4" i="1"/>
  <c r="U4" i="1"/>
  <c r="J5" i="1"/>
  <c r="L5" i="1"/>
  <c r="M5" i="1"/>
  <c r="N5" i="1"/>
  <c r="O5" i="1"/>
  <c r="P5" i="1"/>
  <c r="Q5" i="1"/>
  <c r="R5" i="1"/>
  <c r="S5" i="1"/>
  <c r="T5" i="1"/>
  <c r="U5" i="1"/>
  <c r="J6" i="1"/>
  <c r="L6" i="1"/>
  <c r="M6" i="1"/>
  <c r="N6" i="1"/>
  <c r="O6" i="1"/>
  <c r="P6" i="1"/>
  <c r="Q6" i="1"/>
  <c r="R6" i="1"/>
  <c r="S6" i="1"/>
  <c r="T6" i="1"/>
  <c r="U6" i="1"/>
  <c r="J7" i="1"/>
  <c r="L7" i="1"/>
  <c r="M7" i="1"/>
  <c r="N7" i="1"/>
  <c r="O7" i="1"/>
  <c r="P7" i="1"/>
  <c r="Q7" i="1"/>
  <c r="R7" i="1"/>
  <c r="S7" i="1"/>
  <c r="T7" i="1"/>
  <c r="U7" i="1"/>
  <c r="J8" i="1"/>
  <c r="L8" i="1"/>
  <c r="M8" i="1"/>
  <c r="N8" i="1"/>
  <c r="O8" i="1"/>
  <c r="P8" i="1"/>
  <c r="Q8" i="1"/>
  <c r="R8" i="1"/>
  <c r="S8" i="1"/>
  <c r="T8" i="1"/>
  <c r="U8" i="1"/>
  <c r="J9" i="1"/>
  <c r="L9" i="1"/>
  <c r="M9" i="1"/>
  <c r="N9" i="1"/>
  <c r="O9" i="1"/>
  <c r="P9" i="1"/>
  <c r="Q9" i="1"/>
  <c r="R9" i="1"/>
  <c r="S9" i="1"/>
  <c r="T9" i="1"/>
  <c r="U9" i="1"/>
  <c r="J10" i="1"/>
  <c r="L10" i="1"/>
  <c r="M10" i="1"/>
  <c r="N10" i="1"/>
  <c r="O10" i="1"/>
  <c r="P10" i="1"/>
  <c r="Q10" i="1"/>
  <c r="R10" i="1"/>
  <c r="S10" i="1"/>
  <c r="T10" i="1"/>
  <c r="U10" i="1"/>
  <c r="J11" i="1"/>
  <c r="L11" i="1"/>
  <c r="M11" i="1"/>
  <c r="N11" i="1"/>
  <c r="O11" i="1"/>
  <c r="P11" i="1"/>
  <c r="Q11" i="1"/>
  <c r="R11" i="1"/>
  <c r="S11" i="1"/>
  <c r="T11" i="1"/>
  <c r="U11" i="1"/>
  <c r="J12" i="1"/>
  <c r="L12" i="1"/>
  <c r="M12" i="1"/>
  <c r="N12" i="1"/>
  <c r="O12" i="1"/>
  <c r="P12" i="1"/>
  <c r="Q12" i="1"/>
  <c r="R12" i="1"/>
  <c r="S12" i="1"/>
  <c r="T12" i="1"/>
  <c r="U12" i="1"/>
  <c r="J13" i="1"/>
  <c r="L13" i="1"/>
  <c r="M13" i="1"/>
  <c r="N13" i="1"/>
  <c r="O13" i="1"/>
  <c r="P13" i="1"/>
  <c r="Q13" i="1"/>
  <c r="R13" i="1"/>
  <c r="S13" i="1"/>
  <c r="T13" i="1"/>
  <c r="U13" i="1"/>
  <c r="J14" i="1"/>
  <c r="L14" i="1"/>
  <c r="M14" i="1"/>
  <c r="N14" i="1"/>
  <c r="O14" i="1"/>
  <c r="P14" i="1"/>
  <c r="Q14" i="1"/>
  <c r="R14" i="1"/>
  <c r="S14" i="1"/>
  <c r="T14" i="1"/>
  <c r="U14" i="1"/>
  <c r="C15" i="1"/>
  <c r="D15" i="1"/>
  <c r="E15" i="1"/>
  <c r="F15" i="1"/>
  <c r="G15" i="1"/>
  <c r="H15" i="1"/>
  <c r="J15" i="1"/>
  <c r="L15" i="1"/>
  <c r="M15" i="1"/>
  <c r="N15" i="1"/>
  <c r="O15" i="1"/>
  <c r="P15" i="1"/>
  <c r="Q15" i="1"/>
  <c r="R15" i="1"/>
  <c r="S15" i="1"/>
  <c r="T15" i="1"/>
  <c r="U15" i="1"/>
  <c r="C16" i="1"/>
  <c r="D16" i="1"/>
  <c r="E16" i="1"/>
  <c r="F16" i="1"/>
  <c r="G16" i="1"/>
  <c r="H16" i="1"/>
  <c r="J16" i="1"/>
  <c r="L16" i="1"/>
  <c r="M16" i="1"/>
  <c r="N16" i="1"/>
  <c r="O16" i="1"/>
  <c r="P16" i="1"/>
  <c r="Q16" i="1"/>
  <c r="R16" i="1"/>
  <c r="S16" i="1"/>
  <c r="T16" i="1"/>
  <c r="U16" i="1"/>
  <c r="C17" i="1"/>
  <c r="D17" i="1"/>
  <c r="E17" i="1"/>
  <c r="F17" i="1"/>
  <c r="G17" i="1"/>
  <c r="H17" i="1"/>
  <c r="J17" i="1"/>
  <c r="K17" i="1" s="1"/>
  <c r="L17" i="1"/>
  <c r="M17" i="1"/>
  <c r="N17" i="1"/>
  <c r="O17" i="1"/>
  <c r="P17" i="1"/>
  <c r="Q17" i="1"/>
  <c r="R17" i="1"/>
  <c r="S17" i="1"/>
  <c r="T17" i="1"/>
  <c r="U17" i="1"/>
  <c r="C18" i="1"/>
  <c r="D18" i="1"/>
  <c r="I18" i="1" s="1"/>
  <c r="E18" i="1"/>
  <c r="F18" i="1"/>
  <c r="G18" i="1"/>
  <c r="H18" i="1"/>
  <c r="J18" i="1"/>
  <c r="L18" i="1"/>
  <c r="M18" i="1"/>
  <c r="N18" i="1"/>
  <c r="O18" i="1"/>
  <c r="P18" i="1"/>
  <c r="Q18" i="1"/>
  <c r="R18" i="1"/>
  <c r="S18" i="1"/>
  <c r="T18" i="1"/>
  <c r="U18" i="1"/>
  <c r="C19" i="1"/>
  <c r="D19" i="1"/>
  <c r="E19" i="1"/>
  <c r="F19" i="1"/>
  <c r="G19" i="1"/>
  <c r="H19" i="1"/>
  <c r="J19" i="1"/>
  <c r="L19" i="1"/>
  <c r="M19" i="1"/>
  <c r="N19" i="1"/>
  <c r="O19" i="1"/>
  <c r="P19" i="1"/>
  <c r="Q19" i="1"/>
  <c r="R19" i="1"/>
  <c r="S19" i="1"/>
  <c r="T19" i="1"/>
  <c r="U19" i="1"/>
  <c r="C20" i="1"/>
  <c r="D20" i="1"/>
  <c r="E20" i="1"/>
  <c r="F20" i="1"/>
  <c r="G20" i="1"/>
  <c r="H20" i="1"/>
  <c r="J20" i="1"/>
  <c r="L20" i="1"/>
  <c r="M20" i="1"/>
  <c r="N20" i="1"/>
  <c r="O20" i="1"/>
  <c r="P20" i="1"/>
  <c r="Q20" i="1"/>
  <c r="R20" i="1"/>
  <c r="S20" i="1"/>
  <c r="T20" i="1"/>
  <c r="U20" i="1"/>
  <c r="U3" i="1"/>
  <c r="T3" i="1"/>
  <c r="S3" i="1"/>
  <c r="R3" i="1"/>
  <c r="Q3" i="1"/>
  <c r="P3" i="1"/>
  <c r="O3" i="1"/>
  <c r="N3" i="1"/>
  <c r="M3" i="1"/>
  <c r="L3" i="1"/>
  <c r="J3" i="1"/>
  <c r="K20" i="1" l="1"/>
  <c r="I17" i="1"/>
  <c r="K16" i="1"/>
  <c r="I20" i="1"/>
  <c r="K18" i="1"/>
  <c r="I16" i="1"/>
  <c r="K19" i="1"/>
  <c r="K15" i="1"/>
  <c r="I19" i="1"/>
  <c r="I15" i="1"/>
  <c r="G39" i="3" l="1"/>
  <c r="G38" i="3" s="1"/>
  <c r="F38" i="3"/>
  <c r="G37" i="3"/>
  <c r="G36" i="3" s="1"/>
  <c r="F36" i="3"/>
  <c r="G35" i="3"/>
  <c r="G34" i="3" s="1"/>
  <c r="F34" i="3"/>
  <c r="G33" i="3"/>
  <c r="G32" i="3" s="1"/>
  <c r="F32" i="3"/>
  <c r="G31" i="3"/>
  <c r="G30" i="3" s="1"/>
  <c r="E14" i="1" s="1"/>
  <c r="F30" i="3"/>
  <c r="F14" i="1" s="1"/>
  <c r="G29" i="3"/>
  <c r="G28" i="3" s="1"/>
  <c r="E9" i="1" s="1"/>
  <c r="F28" i="3"/>
  <c r="F9" i="1" s="1"/>
  <c r="G27" i="3"/>
  <c r="G26" i="3" s="1"/>
  <c r="E12" i="1" s="1"/>
  <c r="F26" i="3"/>
  <c r="F12" i="1" s="1"/>
  <c r="G25" i="3"/>
  <c r="G24" i="3" s="1"/>
  <c r="E5" i="1" s="1"/>
  <c r="F24" i="3"/>
  <c r="F5" i="1" s="1"/>
  <c r="G23" i="3"/>
  <c r="G22" i="3" s="1"/>
  <c r="E13" i="1" s="1"/>
  <c r="F22" i="3"/>
  <c r="F13" i="1" s="1"/>
  <c r="G21" i="3"/>
  <c r="G20" i="3" s="1"/>
  <c r="F20" i="3"/>
  <c r="G19" i="3"/>
  <c r="G18" i="3" s="1"/>
  <c r="E11" i="1" s="1"/>
  <c r="F18" i="3"/>
  <c r="F11" i="1" s="1"/>
  <c r="G17" i="3"/>
  <c r="G16" i="3" s="1"/>
  <c r="E10" i="1" s="1"/>
  <c r="F16" i="3"/>
  <c r="F10" i="1" s="1"/>
  <c r="G15" i="3"/>
  <c r="G14" i="3" s="1"/>
  <c r="E8" i="1" s="1"/>
  <c r="F14" i="3"/>
  <c r="F8" i="1" s="1"/>
  <c r="G13" i="3"/>
  <c r="G12" i="3" s="1"/>
  <c r="E3" i="1" s="1"/>
  <c r="F12" i="3"/>
  <c r="F3" i="1" s="1"/>
  <c r="G11" i="3"/>
  <c r="G10" i="3" s="1"/>
  <c r="E7" i="1" s="1"/>
  <c r="F10" i="3"/>
  <c r="F7" i="1" s="1"/>
  <c r="G9" i="3"/>
  <c r="G8" i="3" s="1"/>
  <c r="E6" i="1" s="1"/>
  <c r="F8" i="3"/>
  <c r="F6" i="1" s="1"/>
  <c r="G7" i="3"/>
  <c r="G6" i="3" s="1"/>
  <c r="F6" i="3"/>
  <c r="G5" i="3"/>
  <c r="C4" i="3" s="1"/>
  <c r="F4" i="3"/>
  <c r="F4" i="1" s="1"/>
  <c r="G39" i="2"/>
  <c r="G38" i="2" s="1"/>
  <c r="F38" i="2"/>
  <c r="G37" i="2"/>
  <c r="G36" i="2" s="1"/>
  <c r="F36" i="2"/>
  <c r="G35" i="2"/>
  <c r="G34" i="2" s="1"/>
  <c r="F34" i="2"/>
  <c r="G33" i="2"/>
  <c r="G32" i="2" s="1"/>
  <c r="F32" i="2"/>
  <c r="G31" i="2"/>
  <c r="G30" i="2" s="1"/>
  <c r="C14" i="1" s="1"/>
  <c r="F30" i="2"/>
  <c r="D14" i="1" s="1"/>
  <c r="G29" i="2"/>
  <c r="G28" i="2" s="1"/>
  <c r="C9" i="1" s="1"/>
  <c r="I9" i="1" s="1"/>
  <c r="F28" i="2"/>
  <c r="D9" i="1" s="1"/>
  <c r="K9" i="1" s="1"/>
  <c r="G27" i="2"/>
  <c r="G26" i="2" s="1"/>
  <c r="C12" i="1" s="1"/>
  <c r="F26" i="2"/>
  <c r="D12" i="1" s="1"/>
  <c r="G25" i="2"/>
  <c r="G24" i="2" s="1"/>
  <c r="C5" i="1" s="1"/>
  <c r="I5" i="1" s="1"/>
  <c r="F24" i="2"/>
  <c r="D5" i="1" s="1"/>
  <c r="K5" i="1" s="1"/>
  <c r="G23" i="2"/>
  <c r="G22" i="2" s="1"/>
  <c r="C13" i="1" s="1"/>
  <c r="I13" i="1" s="1"/>
  <c r="F22" i="2"/>
  <c r="D13" i="1" s="1"/>
  <c r="K13" i="1" s="1"/>
  <c r="G21" i="2"/>
  <c r="G20" i="2" s="1"/>
  <c r="F20" i="2"/>
  <c r="C20" i="2"/>
  <c r="D20" i="2" s="1"/>
  <c r="G19" i="2"/>
  <c r="C18" i="2" s="1"/>
  <c r="D18" i="2" s="1"/>
  <c r="G11" i="1" s="1"/>
  <c r="G18" i="2"/>
  <c r="C11" i="1" s="1"/>
  <c r="F18" i="2"/>
  <c r="D11" i="1" s="1"/>
  <c r="G17" i="2"/>
  <c r="G16" i="2" s="1"/>
  <c r="C10" i="1" s="1"/>
  <c r="F16" i="2"/>
  <c r="D10" i="1" s="1"/>
  <c r="G15" i="2"/>
  <c r="G14" i="2" s="1"/>
  <c r="C8" i="1" s="1"/>
  <c r="F14" i="2"/>
  <c r="D8" i="1" s="1"/>
  <c r="C14" i="2"/>
  <c r="D14" i="2" s="1"/>
  <c r="G8" i="1" s="1"/>
  <c r="G13" i="2"/>
  <c r="G12" i="2" s="1"/>
  <c r="C3" i="1" s="1"/>
  <c r="F12" i="2"/>
  <c r="D3" i="1" s="1"/>
  <c r="G11" i="2"/>
  <c r="C10" i="2" s="1"/>
  <c r="D10" i="2" s="1"/>
  <c r="G7" i="1" s="1"/>
  <c r="F10" i="2"/>
  <c r="D7" i="1" s="1"/>
  <c r="G9" i="2"/>
  <c r="G8" i="2" s="1"/>
  <c r="C6" i="1" s="1"/>
  <c r="F8" i="2"/>
  <c r="D6" i="1" s="1"/>
  <c r="G7" i="2"/>
  <c r="G6" i="2" s="1"/>
  <c r="F6" i="2"/>
  <c r="G5" i="2"/>
  <c r="G4" i="2" s="1"/>
  <c r="C4" i="1" s="1"/>
  <c r="F4" i="2"/>
  <c r="D4" i="1" s="1"/>
  <c r="C34" i="3"/>
  <c r="D34" i="3" s="1"/>
  <c r="C20" i="3"/>
  <c r="D20" i="3" s="1"/>
  <c r="C18" i="3"/>
  <c r="D18" i="3" s="1"/>
  <c r="H11" i="1" s="1"/>
  <c r="C10" i="3"/>
  <c r="D10" i="3" s="1"/>
  <c r="H7" i="1" s="1"/>
  <c r="C36" i="3" l="1"/>
  <c r="D36" i="3" s="1"/>
  <c r="G4" i="3"/>
  <c r="E4" i="1" s="1"/>
  <c r="C12" i="3"/>
  <c r="I10" i="1"/>
  <c r="K10" i="1"/>
  <c r="K12" i="1"/>
  <c r="I12" i="1"/>
  <c r="I14" i="1"/>
  <c r="K14" i="1"/>
  <c r="K7" i="1"/>
  <c r="I8" i="1"/>
  <c r="K8" i="1"/>
  <c r="I11" i="1"/>
  <c r="K11" i="1"/>
  <c r="I4" i="1"/>
  <c r="K4" i="1"/>
  <c r="I6" i="1"/>
  <c r="K6" i="1"/>
  <c r="K3" i="1"/>
  <c r="I3" i="1"/>
  <c r="C12" i="2"/>
  <c r="C22" i="2"/>
  <c r="D22" i="2" s="1"/>
  <c r="G13" i="1" s="1"/>
  <c r="C28" i="2"/>
  <c r="D28" i="2" s="1"/>
  <c r="G9" i="1" s="1"/>
  <c r="C16" i="2"/>
  <c r="D16" i="2" s="1"/>
  <c r="G10" i="1" s="1"/>
  <c r="C14" i="3"/>
  <c r="D14" i="3" s="1"/>
  <c r="H8" i="1" s="1"/>
  <c r="C36" i="2"/>
  <c r="D36" i="2" s="1"/>
  <c r="C26" i="3"/>
  <c r="G10" i="2"/>
  <c r="C7" i="1" s="1"/>
  <c r="I7" i="1" s="1"/>
  <c r="C34" i="2"/>
  <c r="D34" i="2" s="1"/>
  <c r="D4" i="3"/>
  <c r="H4" i="1" s="1"/>
  <c r="C30" i="3"/>
  <c r="C32" i="3"/>
  <c r="D32" i="3" s="1"/>
  <c r="C38" i="3"/>
  <c r="D38" i="3" s="1"/>
  <c r="C28" i="3"/>
  <c r="D28" i="3" s="1"/>
  <c r="H9" i="1" s="1"/>
  <c r="C6" i="3"/>
  <c r="D6" i="3" s="1"/>
  <c r="C22" i="3"/>
  <c r="D22" i="3" s="1"/>
  <c r="H13" i="1" s="1"/>
  <c r="C26" i="2"/>
  <c r="C38" i="2"/>
  <c r="D38" i="2" s="1"/>
  <c r="C6" i="2"/>
  <c r="D6" i="2" s="1"/>
  <c r="C30" i="2"/>
  <c r="C4" i="2"/>
  <c r="D4" i="2" s="1"/>
  <c r="G4" i="1" s="1"/>
  <c r="C8" i="2"/>
  <c r="D8" i="2" s="1"/>
  <c r="G6" i="1" s="1"/>
  <c r="C24" i="2"/>
  <c r="C32" i="2"/>
  <c r="D32" i="2" s="1"/>
  <c r="C8" i="3"/>
  <c r="D8" i="3" s="1"/>
  <c r="H6" i="1" s="1"/>
  <c r="C16" i="3"/>
  <c r="D16" i="3" s="1"/>
  <c r="H10" i="1" s="1"/>
  <c r="C24" i="3"/>
  <c r="D24" i="3" l="1"/>
  <c r="H5" i="1" s="1"/>
  <c r="D24" i="2"/>
  <c r="G5" i="1" s="1"/>
  <c r="D30" i="3"/>
  <c r="H14" i="1" s="1"/>
  <c r="D26" i="3"/>
  <c r="H12" i="1" s="1"/>
  <c r="D12" i="3"/>
  <c r="H3" i="1" s="1"/>
  <c r="D26" i="2"/>
  <c r="G12" i="1" s="1"/>
  <c r="D30" i="2"/>
  <c r="G14" i="1" s="1"/>
  <c r="D12" i="2"/>
  <c r="G3" i="1" s="1"/>
  <c r="D40" i="1" l="1"/>
  <c r="D37" i="1"/>
  <c r="L1000" i="4"/>
  <c r="K1000" i="4"/>
  <c r="L999" i="4"/>
  <c r="K999" i="4"/>
  <c r="L998" i="4"/>
  <c r="K998" i="4"/>
  <c r="L997" i="4"/>
  <c r="K997" i="4"/>
  <c r="L996" i="4"/>
  <c r="K996" i="4"/>
  <c r="L995" i="4"/>
  <c r="K995" i="4"/>
  <c r="L994" i="4"/>
  <c r="K994" i="4"/>
  <c r="L993" i="4"/>
  <c r="K993" i="4"/>
  <c r="L992" i="4"/>
  <c r="K992" i="4"/>
  <c r="L991" i="4"/>
  <c r="K991" i="4"/>
  <c r="L990" i="4"/>
  <c r="K990" i="4"/>
  <c r="L989" i="4"/>
  <c r="K989" i="4"/>
  <c r="L988" i="4"/>
  <c r="K988" i="4"/>
  <c r="L987" i="4"/>
  <c r="K987" i="4"/>
  <c r="L986" i="4"/>
  <c r="K986" i="4"/>
  <c r="L985" i="4"/>
  <c r="K985" i="4"/>
  <c r="L984" i="4"/>
  <c r="K984" i="4"/>
  <c r="L983" i="4"/>
  <c r="K983" i="4"/>
  <c r="L982" i="4"/>
  <c r="K982" i="4"/>
  <c r="L981" i="4"/>
  <c r="K981" i="4"/>
  <c r="L980" i="4"/>
  <c r="K980" i="4"/>
  <c r="L979" i="4"/>
  <c r="K979" i="4"/>
  <c r="L978" i="4"/>
  <c r="K978" i="4"/>
  <c r="L977" i="4"/>
  <c r="K977" i="4"/>
  <c r="L976" i="4"/>
  <c r="K976" i="4"/>
  <c r="L975" i="4"/>
  <c r="K975" i="4"/>
  <c r="L974" i="4"/>
  <c r="K974" i="4"/>
  <c r="L973" i="4"/>
  <c r="K973" i="4"/>
  <c r="L972" i="4"/>
  <c r="K972" i="4"/>
  <c r="L971" i="4"/>
  <c r="K971" i="4"/>
  <c r="L970" i="4"/>
  <c r="K970" i="4"/>
  <c r="L969" i="4"/>
  <c r="K969" i="4"/>
  <c r="L968" i="4"/>
  <c r="K968" i="4"/>
  <c r="L967" i="4"/>
  <c r="K967" i="4"/>
  <c r="L966" i="4"/>
  <c r="K966" i="4"/>
  <c r="L965" i="4"/>
  <c r="K965" i="4"/>
  <c r="L964" i="4"/>
  <c r="K964" i="4"/>
  <c r="L963" i="4"/>
  <c r="K963" i="4"/>
  <c r="L962" i="4"/>
  <c r="K962" i="4"/>
  <c r="L961" i="4"/>
  <c r="K961" i="4"/>
  <c r="L960" i="4"/>
  <c r="K960" i="4"/>
  <c r="L959" i="4"/>
  <c r="K959" i="4"/>
  <c r="L958" i="4"/>
  <c r="K958" i="4"/>
  <c r="L957" i="4"/>
  <c r="K957" i="4"/>
  <c r="L956" i="4"/>
  <c r="K956" i="4"/>
  <c r="L955" i="4"/>
  <c r="K955" i="4"/>
  <c r="L954" i="4"/>
  <c r="K954" i="4"/>
  <c r="L953" i="4"/>
  <c r="K953" i="4"/>
  <c r="L952" i="4"/>
  <c r="K952" i="4"/>
  <c r="L951" i="4"/>
  <c r="K951" i="4"/>
  <c r="L950" i="4"/>
  <c r="K950" i="4"/>
  <c r="L949" i="4"/>
  <c r="K949" i="4"/>
  <c r="L948" i="4"/>
  <c r="K948" i="4"/>
  <c r="L947" i="4"/>
  <c r="K947" i="4"/>
  <c r="L946" i="4"/>
  <c r="K946" i="4"/>
  <c r="L945" i="4"/>
  <c r="K945" i="4"/>
  <c r="L944" i="4"/>
  <c r="K944" i="4"/>
  <c r="L943" i="4"/>
  <c r="K943" i="4"/>
  <c r="L942" i="4"/>
  <c r="K942" i="4"/>
  <c r="L941" i="4"/>
  <c r="K941" i="4"/>
  <c r="L940" i="4"/>
  <c r="K940" i="4"/>
  <c r="L939" i="4"/>
  <c r="K939" i="4"/>
  <c r="L938" i="4"/>
  <c r="K938" i="4"/>
  <c r="L937" i="4"/>
  <c r="K937" i="4"/>
  <c r="L936" i="4"/>
  <c r="K936" i="4"/>
  <c r="L935" i="4"/>
  <c r="K935" i="4"/>
  <c r="L934" i="4"/>
  <c r="K934" i="4"/>
  <c r="L933" i="4"/>
  <c r="K933" i="4"/>
  <c r="L932" i="4"/>
  <c r="K932" i="4"/>
  <c r="L931" i="4"/>
  <c r="K931" i="4"/>
  <c r="L930" i="4"/>
  <c r="K930" i="4"/>
  <c r="L929" i="4"/>
  <c r="K929" i="4"/>
  <c r="L928" i="4"/>
  <c r="K928" i="4"/>
  <c r="L927" i="4"/>
  <c r="K927" i="4"/>
  <c r="L926" i="4"/>
  <c r="K926" i="4"/>
  <c r="L925" i="4"/>
  <c r="K925" i="4"/>
  <c r="L924" i="4"/>
  <c r="K924" i="4"/>
  <c r="L923" i="4"/>
  <c r="K923" i="4"/>
  <c r="L922" i="4"/>
  <c r="K922" i="4"/>
  <c r="L921" i="4"/>
  <c r="K921" i="4"/>
  <c r="L920" i="4"/>
  <c r="K920" i="4"/>
  <c r="L919" i="4"/>
  <c r="K919" i="4"/>
  <c r="L918" i="4"/>
  <c r="K918" i="4"/>
  <c r="L917" i="4"/>
  <c r="K917" i="4"/>
  <c r="L916" i="4"/>
  <c r="K916" i="4"/>
  <c r="L915" i="4"/>
  <c r="K915" i="4"/>
  <c r="L914" i="4"/>
  <c r="K914" i="4"/>
  <c r="L913" i="4"/>
  <c r="K913" i="4"/>
  <c r="L912" i="4"/>
  <c r="K912" i="4"/>
  <c r="L911" i="4"/>
  <c r="K911" i="4"/>
  <c r="L910" i="4"/>
  <c r="K910" i="4"/>
  <c r="L909" i="4"/>
  <c r="K909" i="4"/>
  <c r="L908" i="4"/>
  <c r="K908" i="4"/>
  <c r="L907" i="4"/>
  <c r="K907" i="4"/>
  <c r="L906" i="4"/>
  <c r="K906" i="4"/>
  <c r="L905" i="4"/>
  <c r="K905" i="4"/>
  <c r="L904" i="4"/>
  <c r="K904" i="4"/>
  <c r="L903" i="4"/>
  <c r="K903" i="4"/>
  <c r="L902" i="4"/>
  <c r="K902" i="4"/>
  <c r="L901" i="4"/>
  <c r="K901" i="4"/>
  <c r="L900" i="4"/>
  <c r="K900" i="4"/>
  <c r="L899" i="4"/>
  <c r="K899" i="4"/>
  <c r="L898" i="4"/>
  <c r="K898" i="4"/>
  <c r="L897" i="4"/>
  <c r="K897" i="4"/>
  <c r="L896" i="4"/>
  <c r="K896" i="4"/>
  <c r="L895" i="4"/>
  <c r="K895" i="4"/>
  <c r="L894" i="4"/>
  <c r="K894" i="4"/>
  <c r="L893" i="4"/>
  <c r="K893" i="4"/>
  <c r="L892" i="4"/>
  <c r="K892" i="4"/>
  <c r="L891" i="4"/>
  <c r="K891" i="4"/>
  <c r="L890" i="4"/>
  <c r="K890" i="4"/>
  <c r="L889" i="4"/>
  <c r="K889" i="4"/>
  <c r="L888" i="4"/>
  <c r="K888" i="4"/>
  <c r="L887" i="4"/>
  <c r="K887" i="4"/>
  <c r="L886" i="4"/>
  <c r="K886" i="4"/>
  <c r="L885" i="4"/>
  <c r="K885" i="4"/>
  <c r="L884" i="4"/>
  <c r="K884" i="4"/>
  <c r="L883" i="4"/>
  <c r="K883" i="4"/>
  <c r="L882" i="4"/>
  <c r="K882" i="4"/>
  <c r="L881" i="4"/>
  <c r="K881" i="4"/>
  <c r="L880" i="4"/>
  <c r="K880" i="4"/>
  <c r="L879" i="4"/>
  <c r="K879" i="4"/>
  <c r="L878" i="4"/>
  <c r="K878" i="4"/>
  <c r="L877" i="4"/>
  <c r="K877" i="4"/>
  <c r="L876" i="4"/>
  <c r="K876" i="4"/>
  <c r="L875" i="4"/>
  <c r="K875" i="4"/>
  <c r="L874" i="4"/>
  <c r="K874" i="4"/>
  <c r="L873" i="4"/>
  <c r="K873" i="4"/>
  <c r="L872" i="4"/>
  <c r="K872" i="4"/>
  <c r="L871" i="4"/>
  <c r="K871" i="4"/>
  <c r="L870" i="4"/>
  <c r="K870" i="4"/>
  <c r="L869" i="4"/>
  <c r="K869" i="4"/>
  <c r="L868" i="4"/>
  <c r="K868" i="4"/>
  <c r="L867" i="4"/>
  <c r="K867" i="4"/>
  <c r="L866" i="4"/>
  <c r="K866" i="4"/>
  <c r="L865" i="4"/>
  <c r="K865" i="4"/>
  <c r="L864" i="4"/>
  <c r="K864" i="4"/>
  <c r="L863" i="4"/>
  <c r="K863" i="4"/>
  <c r="L862" i="4"/>
  <c r="K862" i="4"/>
  <c r="L861" i="4"/>
  <c r="K861" i="4"/>
  <c r="L860" i="4"/>
  <c r="K860" i="4"/>
  <c r="L859" i="4"/>
  <c r="K859" i="4"/>
  <c r="L858" i="4"/>
  <c r="K858" i="4"/>
  <c r="L857" i="4"/>
  <c r="K857" i="4"/>
  <c r="L856" i="4"/>
  <c r="K856" i="4"/>
  <c r="L855" i="4"/>
  <c r="K855" i="4"/>
  <c r="L854" i="4"/>
  <c r="K854" i="4"/>
  <c r="L853" i="4"/>
  <c r="K853" i="4"/>
  <c r="L852" i="4"/>
  <c r="K852" i="4"/>
  <c r="L851" i="4"/>
  <c r="K851" i="4"/>
  <c r="L850" i="4"/>
  <c r="K850" i="4"/>
  <c r="L849" i="4"/>
  <c r="K849" i="4"/>
  <c r="L848" i="4"/>
  <c r="K848" i="4"/>
  <c r="L847" i="4"/>
  <c r="K847" i="4"/>
  <c r="L846" i="4"/>
  <c r="K846" i="4"/>
  <c r="L845" i="4"/>
  <c r="K845" i="4"/>
  <c r="L844" i="4"/>
  <c r="K844" i="4"/>
  <c r="L843" i="4"/>
  <c r="K843" i="4"/>
  <c r="L842" i="4"/>
  <c r="K842" i="4"/>
  <c r="L841" i="4"/>
  <c r="K841" i="4"/>
  <c r="L840" i="4"/>
  <c r="K840" i="4"/>
  <c r="L839" i="4"/>
  <c r="K839" i="4"/>
  <c r="L838" i="4"/>
  <c r="K838" i="4"/>
  <c r="L837" i="4"/>
  <c r="K837" i="4"/>
  <c r="L836" i="4"/>
  <c r="K836" i="4"/>
  <c r="L835" i="4"/>
  <c r="K835" i="4"/>
  <c r="L834" i="4"/>
  <c r="K834" i="4"/>
  <c r="L833" i="4"/>
  <c r="K833" i="4"/>
  <c r="L832" i="4"/>
  <c r="K832" i="4"/>
  <c r="L831" i="4"/>
  <c r="K831" i="4"/>
  <c r="L830" i="4"/>
  <c r="K830" i="4"/>
  <c r="L829" i="4"/>
  <c r="K829" i="4"/>
  <c r="L828" i="4"/>
  <c r="K828" i="4"/>
  <c r="L827" i="4"/>
  <c r="K827" i="4"/>
  <c r="L826" i="4"/>
  <c r="K826" i="4"/>
  <c r="L825" i="4"/>
  <c r="K825" i="4"/>
  <c r="L824" i="4"/>
  <c r="K824" i="4"/>
  <c r="L823" i="4"/>
  <c r="K823" i="4"/>
  <c r="L822" i="4"/>
  <c r="K822" i="4"/>
  <c r="L821" i="4"/>
  <c r="K821" i="4"/>
  <c r="L820" i="4"/>
  <c r="K820" i="4"/>
  <c r="L819" i="4"/>
  <c r="K819" i="4"/>
  <c r="L818" i="4"/>
  <c r="K818" i="4"/>
  <c r="L817" i="4"/>
  <c r="K817" i="4"/>
  <c r="L816" i="4"/>
  <c r="K816" i="4"/>
  <c r="L815" i="4"/>
  <c r="K815" i="4"/>
  <c r="L814" i="4"/>
  <c r="K814" i="4"/>
  <c r="L813" i="4"/>
  <c r="K813" i="4"/>
  <c r="L812" i="4"/>
  <c r="K812" i="4"/>
  <c r="L811" i="4"/>
  <c r="K811" i="4"/>
  <c r="L810" i="4"/>
  <c r="K810" i="4"/>
  <c r="L809" i="4"/>
  <c r="K809" i="4"/>
  <c r="L808" i="4"/>
  <c r="K808" i="4"/>
  <c r="L807" i="4"/>
  <c r="K807" i="4"/>
  <c r="L806" i="4"/>
  <c r="K806" i="4"/>
  <c r="L805" i="4"/>
  <c r="K805" i="4"/>
  <c r="L804" i="4"/>
  <c r="K804" i="4"/>
  <c r="L803" i="4"/>
  <c r="K803" i="4"/>
  <c r="L802" i="4"/>
  <c r="K802" i="4"/>
  <c r="L801" i="4"/>
  <c r="K801" i="4"/>
  <c r="L800" i="4"/>
  <c r="K800" i="4"/>
  <c r="L799" i="4"/>
  <c r="K799" i="4"/>
  <c r="L798" i="4"/>
  <c r="K798" i="4"/>
  <c r="L797" i="4"/>
  <c r="K797" i="4"/>
  <c r="L796" i="4"/>
  <c r="K796" i="4"/>
  <c r="L795" i="4"/>
  <c r="K795" i="4"/>
  <c r="L794" i="4"/>
  <c r="K794" i="4"/>
  <c r="L793" i="4"/>
  <c r="K793" i="4"/>
  <c r="L792" i="4"/>
  <c r="K792" i="4"/>
  <c r="L791" i="4"/>
  <c r="K791" i="4"/>
  <c r="L790" i="4"/>
  <c r="K790" i="4"/>
  <c r="L789" i="4"/>
  <c r="K789" i="4"/>
  <c r="L788" i="4"/>
  <c r="K788" i="4"/>
  <c r="L787" i="4"/>
  <c r="K787" i="4"/>
  <c r="L786" i="4"/>
  <c r="K786" i="4"/>
  <c r="L785" i="4"/>
  <c r="K785" i="4"/>
  <c r="L784" i="4"/>
  <c r="K784" i="4"/>
  <c r="L783" i="4"/>
  <c r="K783" i="4"/>
  <c r="L782" i="4"/>
  <c r="K782" i="4"/>
  <c r="L781" i="4"/>
  <c r="K781" i="4"/>
  <c r="L780" i="4"/>
  <c r="K780" i="4"/>
  <c r="L779" i="4"/>
  <c r="K779" i="4"/>
  <c r="L778" i="4"/>
  <c r="K778" i="4"/>
  <c r="L777" i="4"/>
  <c r="K777" i="4"/>
  <c r="L776" i="4"/>
  <c r="K776" i="4"/>
  <c r="L775" i="4"/>
  <c r="K775" i="4"/>
  <c r="L774" i="4"/>
  <c r="K774" i="4"/>
  <c r="L773" i="4"/>
  <c r="K773" i="4"/>
  <c r="L772" i="4"/>
  <c r="K772" i="4"/>
  <c r="L771" i="4"/>
  <c r="K771" i="4"/>
  <c r="L770" i="4"/>
  <c r="K770" i="4"/>
  <c r="L769" i="4"/>
  <c r="K769" i="4"/>
  <c r="L768" i="4"/>
  <c r="K768" i="4"/>
  <c r="L767" i="4"/>
  <c r="K767" i="4"/>
  <c r="L766" i="4"/>
  <c r="K766" i="4"/>
  <c r="L765" i="4"/>
  <c r="K765" i="4"/>
  <c r="L764" i="4"/>
  <c r="K764" i="4"/>
  <c r="L763" i="4"/>
  <c r="K763" i="4"/>
  <c r="L762" i="4"/>
  <c r="K762" i="4"/>
  <c r="L761" i="4"/>
  <c r="K761" i="4"/>
  <c r="L760" i="4"/>
  <c r="K760" i="4"/>
  <c r="L759" i="4"/>
  <c r="K759" i="4"/>
  <c r="L758" i="4"/>
  <c r="K758" i="4"/>
  <c r="L757" i="4"/>
  <c r="K757" i="4"/>
  <c r="L756" i="4"/>
  <c r="K756" i="4"/>
  <c r="L755" i="4"/>
  <c r="K755" i="4"/>
  <c r="L754" i="4"/>
  <c r="K754" i="4"/>
  <c r="L753" i="4"/>
  <c r="K753" i="4"/>
  <c r="L752" i="4"/>
  <c r="K752" i="4"/>
  <c r="L751" i="4"/>
  <c r="K751" i="4"/>
  <c r="L750" i="4"/>
  <c r="K750" i="4"/>
  <c r="L749" i="4"/>
  <c r="K749" i="4"/>
  <c r="L748" i="4"/>
  <c r="K748" i="4"/>
  <c r="L747" i="4"/>
  <c r="K747" i="4"/>
  <c r="L746" i="4"/>
  <c r="K746" i="4"/>
  <c r="L745" i="4"/>
  <c r="K745" i="4"/>
  <c r="L744" i="4"/>
  <c r="K744" i="4"/>
  <c r="L743" i="4"/>
  <c r="K743" i="4"/>
  <c r="L742" i="4"/>
  <c r="K742" i="4"/>
  <c r="L741" i="4"/>
  <c r="K741" i="4"/>
  <c r="L740" i="4"/>
  <c r="K740" i="4"/>
  <c r="L739" i="4"/>
  <c r="K739" i="4"/>
  <c r="L738" i="4"/>
  <c r="K738" i="4"/>
  <c r="L737" i="4"/>
  <c r="K737" i="4"/>
  <c r="L736" i="4"/>
  <c r="K736" i="4"/>
  <c r="L735" i="4"/>
  <c r="K735" i="4"/>
  <c r="L734" i="4"/>
  <c r="K734" i="4"/>
  <c r="L733" i="4"/>
  <c r="K733" i="4"/>
  <c r="L732" i="4"/>
  <c r="K732" i="4"/>
  <c r="L731" i="4"/>
  <c r="K731" i="4"/>
  <c r="L730" i="4"/>
  <c r="K730" i="4"/>
  <c r="L729" i="4"/>
  <c r="K729" i="4"/>
  <c r="L728" i="4"/>
  <c r="K728" i="4"/>
  <c r="L727" i="4"/>
  <c r="K727" i="4"/>
  <c r="L726" i="4"/>
  <c r="K726" i="4"/>
  <c r="L725" i="4"/>
  <c r="K725" i="4"/>
  <c r="L724" i="4"/>
  <c r="K724" i="4"/>
  <c r="L723" i="4"/>
  <c r="K723" i="4"/>
  <c r="L722" i="4"/>
  <c r="K722" i="4"/>
  <c r="L721" i="4"/>
  <c r="K721" i="4"/>
  <c r="L720" i="4"/>
  <c r="K720" i="4"/>
  <c r="L719" i="4"/>
  <c r="K719" i="4"/>
  <c r="L718" i="4"/>
  <c r="K718" i="4"/>
  <c r="L717" i="4"/>
  <c r="K717" i="4"/>
  <c r="L716" i="4"/>
  <c r="K716" i="4"/>
  <c r="L715" i="4"/>
  <c r="K715" i="4"/>
  <c r="L714" i="4"/>
  <c r="K714" i="4"/>
  <c r="L713" i="4"/>
  <c r="K713" i="4"/>
  <c r="L712" i="4"/>
  <c r="K712" i="4"/>
  <c r="L711" i="4"/>
  <c r="K711" i="4"/>
  <c r="L710" i="4"/>
  <c r="K710" i="4"/>
  <c r="L709" i="4"/>
  <c r="K709" i="4"/>
  <c r="L708" i="4"/>
  <c r="K708" i="4"/>
  <c r="L707" i="4"/>
  <c r="K707" i="4"/>
  <c r="L706" i="4"/>
  <c r="K706" i="4"/>
  <c r="L705" i="4"/>
  <c r="K705" i="4"/>
  <c r="L704" i="4"/>
  <c r="K704" i="4"/>
  <c r="L703" i="4"/>
  <c r="K703" i="4"/>
  <c r="L702" i="4"/>
  <c r="K702" i="4"/>
  <c r="L701" i="4"/>
  <c r="K701" i="4"/>
  <c r="L700" i="4"/>
  <c r="K700" i="4"/>
  <c r="L699" i="4"/>
  <c r="K699" i="4"/>
  <c r="L698" i="4"/>
  <c r="K698" i="4"/>
  <c r="L697" i="4"/>
  <c r="K697" i="4"/>
  <c r="L696" i="4"/>
  <c r="K696" i="4"/>
  <c r="L695" i="4"/>
  <c r="K695" i="4"/>
  <c r="L694" i="4"/>
  <c r="K694" i="4"/>
  <c r="L693" i="4"/>
  <c r="K693" i="4"/>
  <c r="L692" i="4"/>
  <c r="K692" i="4"/>
  <c r="L691" i="4"/>
  <c r="K691" i="4"/>
  <c r="L690" i="4"/>
  <c r="K690" i="4"/>
  <c r="L689" i="4"/>
  <c r="K689" i="4"/>
  <c r="L688" i="4"/>
  <c r="K688" i="4"/>
  <c r="L687" i="4"/>
  <c r="K687" i="4"/>
  <c r="L686" i="4"/>
  <c r="K686" i="4"/>
  <c r="L685" i="4"/>
  <c r="K685" i="4"/>
  <c r="L684" i="4"/>
  <c r="K684" i="4"/>
  <c r="L683" i="4"/>
  <c r="K683" i="4"/>
  <c r="L682" i="4"/>
  <c r="K682" i="4"/>
  <c r="L681" i="4"/>
  <c r="K681" i="4"/>
  <c r="L680" i="4"/>
  <c r="K680" i="4"/>
  <c r="L679" i="4"/>
  <c r="K679" i="4"/>
  <c r="L678" i="4"/>
  <c r="K678" i="4"/>
  <c r="L677" i="4"/>
  <c r="K677" i="4"/>
  <c r="L676" i="4"/>
  <c r="K676" i="4"/>
  <c r="L675" i="4"/>
  <c r="K675" i="4"/>
  <c r="L674" i="4"/>
  <c r="K674" i="4"/>
  <c r="L673" i="4"/>
  <c r="K673" i="4"/>
  <c r="L672" i="4"/>
  <c r="K672" i="4"/>
  <c r="L671" i="4"/>
  <c r="K671" i="4"/>
  <c r="L670" i="4"/>
  <c r="K670" i="4"/>
  <c r="L669" i="4"/>
  <c r="K669" i="4"/>
  <c r="L668" i="4"/>
  <c r="K668" i="4"/>
  <c r="L667" i="4"/>
  <c r="K667" i="4"/>
  <c r="L666" i="4"/>
  <c r="K666" i="4"/>
  <c r="L665" i="4"/>
  <c r="K665" i="4"/>
  <c r="L664" i="4"/>
  <c r="K664" i="4"/>
  <c r="L663" i="4"/>
  <c r="K663" i="4"/>
  <c r="L662" i="4"/>
  <c r="K662" i="4"/>
  <c r="L661" i="4"/>
  <c r="K661" i="4"/>
  <c r="L660" i="4"/>
  <c r="K660" i="4"/>
  <c r="L659" i="4"/>
  <c r="K659" i="4"/>
  <c r="L658" i="4"/>
  <c r="K658" i="4"/>
  <c r="L657" i="4"/>
  <c r="K657" i="4"/>
  <c r="L656" i="4"/>
  <c r="K656" i="4"/>
  <c r="L655" i="4"/>
  <c r="K655" i="4"/>
  <c r="L654" i="4"/>
  <c r="K654" i="4"/>
  <c r="L653" i="4"/>
  <c r="K653" i="4"/>
  <c r="L652" i="4"/>
  <c r="K652" i="4"/>
  <c r="L651" i="4"/>
  <c r="K651" i="4"/>
  <c r="L650" i="4"/>
  <c r="K650" i="4"/>
  <c r="L649" i="4"/>
  <c r="K649" i="4"/>
  <c r="L648" i="4"/>
  <c r="K648" i="4"/>
  <c r="L647" i="4"/>
  <c r="K647" i="4"/>
  <c r="L646" i="4"/>
  <c r="K646" i="4"/>
  <c r="L645" i="4"/>
  <c r="K645" i="4"/>
  <c r="L644" i="4"/>
  <c r="K644" i="4"/>
  <c r="L643" i="4"/>
  <c r="K643" i="4"/>
  <c r="L642" i="4"/>
  <c r="K642" i="4"/>
  <c r="L641" i="4"/>
  <c r="K641" i="4"/>
  <c r="L640" i="4"/>
  <c r="K640" i="4"/>
  <c r="L639" i="4"/>
  <c r="K639" i="4"/>
  <c r="L638" i="4"/>
  <c r="K638" i="4"/>
  <c r="L637" i="4"/>
  <c r="K637" i="4"/>
  <c r="L636" i="4"/>
  <c r="K636" i="4"/>
  <c r="L635" i="4"/>
  <c r="K635" i="4"/>
  <c r="L634" i="4"/>
  <c r="K634" i="4"/>
  <c r="L633" i="4"/>
  <c r="K633" i="4"/>
  <c r="L632" i="4"/>
  <c r="K632" i="4"/>
  <c r="L631" i="4"/>
  <c r="K631" i="4"/>
  <c r="L630" i="4"/>
  <c r="K630" i="4"/>
  <c r="L629" i="4"/>
  <c r="K629" i="4"/>
  <c r="L628" i="4"/>
  <c r="K628" i="4"/>
  <c r="L627" i="4"/>
  <c r="K627" i="4"/>
  <c r="L626" i="4"/>
  <c r="K626" i="4"/>
  <c r="L625" i="4"/>
  <c r="K625" i="4"/>
  <c r="L624" i="4"/>
  <c r="K624" i="4"/>
  <c r="L623" i="4"/>
  <c r="K623" i="4"/>
  <c r="L622" i="4"/>
  <c r="K622" i="4"/>
  <c r="L621" i="4"/>
  <c r="K621" i="4"/>
  <c r="L620" i="4"/>
  <c r="K620" i="4"/>
  <c r="L619" i="4"/>
  <c r="K619" i="4"/>
  <c r="L618" i="4"/>
  <c r="K618" i="4"/>
  <c r="L617" i="4"/>
  <c r="K617" i="4"/>
  <c r="L616" i="4"/>
  <c r="K616" i="4"/>
  <c r="L615" i="4"/>
  <c r="K615" i="4"/>
  <c r="L614" i="4"/>
  <c r="K614" i="4"/>
  <c r="L613" i="4"/>
  <c r="K613" i="4"/>
  <c r="L612" i="4"/>
  <c r="K612" i="4"/>
  <c r="L611" i="4"/>
  <c r="K611" i="4"/>
  <c r="L610" i="4"/>
  <c r="K610" i="4"/>
  <c r="L609" i="4"/>
  <c r="K609" i="4"/>
  <c r="L608" i="4"/>
  <c r="K608" i="4"/>
  <c r="L607" i="4"/>
  <c r="K607" i="4"/>
  <c r="L606" i="4"/>
  <c r="K606" i="4"/>
  <c r="L605" i="4"/>
  <c r="K605" i="4"/>
  <c r="L604" i="4"/>
  <c r="K604" i="4"/>
  <c r="L603" i="4"/>
  <c r="K603" i="4"/>
  <c r="L602" i="4"/>
  <c r="K602" i="4"/>
  <c r="L601" i="4"/>
  <c r="K601" i="4"/>
  <c r="L600" i="4"/>
  <c r="K600" i="4"/>
  <c r="L599" i="4"/>
  <c r="K599" i="4"/>
  <c r="L598" i="4"/>
  <c r="K598" i="4"/>
  <c r="L597" i="4"/>
  <c r="K597" i="4"/>
  <c r="L596" i="4"/>
  <c r="K596" i="4"/>
  <c r="L595" i="4"/>
  <c r="K595" i="4"/>
  <c r="L594" i="4"/>
  <c r="K594" i="4"/>
  <c r="L593" i="4"/>
  <c r="K593" i="4"/>
  <c r="L592" i="4"/>
  <c r="K592" i="4"/>
  <c r="L591" i="4"/>
  <c r="K591" i="4"/>
  <c r="L590" i="4"/>
  <c r="K590" i="4"/>
  <c r="L589" i="4"/>
  <c r="K589" i="4"/>
  <c r="L588" i="4"/>
  <c r="K588" i="4"/>
  <c r="L587" i="4"/>
  <c r="K587" i="4"/>
  <c r="L586" i="4"/>
  <c r="K586" i="4"/>
  <c r="L585" i="4"/>
  <c r="K585" i="4"/>
  <c r="L584" i="4"/>
  <c r="K584" i="4"/>
  <c r="L583" i="4"/>
  <c r="K583" i="4"/>
  <c r="L582" i="4"/>
  <c r="K582" i="4"/>
  <c r="L581" i="4"/>
  <c r="K581" i="4"/>
  <c r="L580" i="4"/>
  <c r="K580" i="4"/>
  <c r="L579" i="4"/>
  <c r="K579" i="4"/>
  <c r="L578" i="4"/>
  <c r="K578" i="4"/>
  <c r="L577" i="4"/>
  <c r="K577" i="4"/>
  <c r="L576" i="4"/>
  <c r="K576" i="4"/>
  <c r="L575" i="4"/>
  <c r="K575" i="4"/>
  <c r="L574" i="4"/>
  <c r="K574" i="4"/>
  <c r="L573" i="4"/>
  <c r="K573" i="4"/>
  <c r="L572" i="4"/>
  <c r="K572" i="4"/>
  <c r="L571" i="4"/>
  <c r="K571" i="4"/>
  <c r="L570" i="4"/>
  <c r="K570" i="4"/>
  <c r="L569" i="4"/>
  <c r="K569" i="4"/>
  <c r="L568" i="4"/>
  <c r="K568" i="4"/>
  <c r="L567" i="4"/>
  <c r="K567" i="4"/>
  <c r="L566" i="4"/>
  <c r="K566" i="4"/>
  <c r="L565" i="4"/>
  <c r="K565" i="4"/>
  <c r="L564" i="4"/>
  <c r="K564" i="4"/>
  <c r="L563" i="4"/>
  <c r="K563" i="4"/>
  <c r="L562" i="4"/>
  <c r="K562" i="4"/>
  <c r="L561" i="4"/>
  <c r="K561" i="4"/>
  <c r="L560" i="4"/>
  <c r="K560" i="4"/>
  <c r="L559" i="4"/>
  <c r="K559" i="4"/>
  <c r="L558" i="4"/>
  <c r="K558" i="4"/>
  <c r="L557" i="4"/>
  <c r="K557" i="4"/>
  <c r="L556" i="4"/>
  <c r="K556" i="4"/>
  <c r="L555" i="4"/>
  <c r="K555" i="4"/>
  <c r="L554" i="4"/>
  <c r="K554" i="4"/>
  <c r="L553" i="4"/>
  <c r="K553" i="4"/>
  <c r="L552" i="4"/>
  <c r="K552" i="4"/>
  <c r="L551" i="4"/>
  <c r="K551" i="4"/>
  <c r="L550" i="4"/>
  <c r="K550" i="4"/>
  <c r="L549" i="4"/>
  <c r="K549" i="4"/>
  <c r="L548" i="4"/>
  <c r="K548" i="4"/>
  <c r="L547" i="4"/>
  <c r="K547" i="4"/>
  <c r="L546" i="4"/>
  <c r="K546" i="4"/>
  <c r="L545" i="4"/>
  <c r="K545" i="4"/>
  <c r="L544" i="4"/>
  <c r="K544" i="4"/>
  <c r="L543" i="4"/>
  <c r="K543" i="4"/>
  <c r="L542" i="4"/>
  <c r="K542" i="4"/>
  <c r="L541" i="4"/>
  <c r="K541" i="4"/>
  <c r="L540" i="4"/>
  <c r="K540" i="4"/>
  <c r="L539" i="4"/>
  <c r="K539" i="4"/>
  <c r="L538" i="4"/>
  <c r="K538" i="4"/>
  <c r="L537" i="4"/>
  <c r="K537" i="4"/>
  <c r="L536" i="4"/>
  <c r="K536" i="4"/>
  <c r="L535" i="4"/>
  <c r="K535" i="4"/>
  <c r="L534" i="4"/>
  <c r="K534" i="4"/>
  <c r="L533" i="4"/>
  <c r="K533" i="4"/>
  <c r="L532" i="4"/>
  <c r="K532" i="4"/>
  <c r="L531" i="4"/>
  <c r="K531" i="4"/>
  <c r="L530" i="4"/>
  <c r="K530" i="4"/>
  <c r="L529" i="4"/>
  <c r="K529" i="4"/>
  <c r="L528" i="4"/>
  <c r="K528" i="4"/>
  <c r="L527" i="4"/>
  <c r="K527" i="4"/>
  <c r="L526" i="4"/>
  <c r="K526" i="4"/>
  <c r="L525" i="4"/>
  <c r="K525" i="4"/>
  <c r="L524" i="4"/>
  <c r="K524" i="4"/>
  <c r="L523" i="4"/>
  <c r="K523" i="4"/>
  <c r="L522" i="4"/>
  <c r="K522" i="4"/>
  <c r="L521" i="4"/>
  <c r="K521" i="4"/>
  <c r="L520" i="4"/>
  <c r="K520" i="4"/>
  <c r="L519" i="4"/>
  <c r="K519" i="4"/>
  <c r="L518" i="4"/>
  <c r="K518" i="4"/>
  <c r="L517" i="4"/>
  <c r="K517" i="4"/>
  <c r="L516" i="4"/>
  <c r="K516" i="4"/>
  <c r="L515" i="4"/>
  <c r="K515" i="4"/>
  <c r="L514" i="4"/>
  <c r="K514" i="4"/>
  <c r="L513" i="4"/>
  <c r="K513" i="4"/>
  <c r="L512" i="4"/>
  <c r="K512" i="4"/>
  <c r="L511" i="4"/>
  <c r="K511" i="4"/>
  <c r="U1" i="3"/>
  <c r="V1" i="3" s="1"/>
  <c r="I1" i="3"/>
  <c r="J1" i="3" s="1"/>
  <c r="U1" i="2"/>
  <c r="V1" i="2" s="1"/>
  <c r="I1" i="2"/>
  <c r="C27" i="1"/>
  <c r="C32" i="1" l="1"/>
  <c r="B25" i="1"/>
  <c r="B30" i="1"/>
  <c r="W1" i="2"/>
  <c r="D33" i="1"/>
  <c r="D32" i="1"/>
  <c r="C28" i="1"/>
  <c r="C30" i="1"/>
  <c r="D25" i="1"/>
  <c r="W1" i="3"/>
  <c r="C26" i="1"/>
  <c r="D28" i="1"/>
  <c r="B31" i="1"/>
  <c r="J1" i="2"/>
  <c r="C33" i="1"/>
  <c r="B32" i="1"/>
  <c r="D30" i="1"/>
  <c r="C29" i="1"/>
  <c r="B28" i="1"/>
  <c r="D26" i="1"/>
  <c r="C25" i="1"/>
  <c r="B24" i="1"/>
  <c r="B33" i="1"/>
  <c r="C31" i="1"/>
  <c r="D29" i="1"/>
  <c r="D27" i="1"/>
  <c r="B26" i="1"/>
  <c r="C24" i="1"/>
  <c r="D24" i="1"/>
  <c r="B27" i="1"/>
  <c r="B29" i="1"/>
  <c r="D31" i="1"/>
  <c r="K1" i="3"/>
  <c r="L1" i="3" l="1"/>
  <c r="M1" i="3" s="1"/>
  <c r="N1" i="3" s="1"/>
  <c r="X1" i="3"/>
  <c r="X1" i="2"/>
  <c r="K1" i="2"/>
  <c r="C69" i="1" l="1"/>
  <c r="AA1" i="3"/>
  <c r="Y1" i="2"/>
  <c r="B69" i="1"/>
  <c r="B68" i="1"/>
  <c r="O1" i="3"/>
  <c r="P1" i="3" s="1"/>
  <c r="L1" i="2"/>
  <c r="M1" i="2" s="1"/>
  <c r="N1" i="2" s="1"/>
  <c r="C70" i="1" l="1"/>
  <c r="O1" i="2"/>
  <c r="P1" i="2" s="1"/>
  <c r="C68" i="1"/>
  <c r="Z1" i="2"/>
  <c r="B70" i="1"/>
  <c r="AF1" i="3"/>
  <c r="AB1" i="3"/>
  <c r="AC1" i="3" s="1"/>
  <c r="AD1" i="3" s="1"/>
  <c r="AE1" i="3" s="1"/>
  <c r="C57" i="1" l="1"/>
  <c r="B56" i="1"/>
  <c r="B57" i="1"/>
  <c r="C58" i="1"/>
  <c r="B58" i="1"/>
  <c r="C56" i="1"/>
  <c r="AI1" i="3"/>
  <c r="AG1" i="3"/>
  <c r="AH1" i="3" s="1"/>
  <c r="B52" i="1"/>
  <c r="B50" i="1"/>
  <c r="C52" i="1"/>
  <c r="C51" i="1"/>
  <c r="B51" i="1"/>
  <c r="C50" i="1"/>
  <c r="AA1" i="2"/>
  <c r="AJ1" i="3" l="1"/>
  <c r="AK1" i="3" s="1"/>
  <c r="AL1" i="3" s="1"/>
  <c r="AM1" i="3" s="1"/>
  <c r="C44" i="1" l="1"/>
  <c r="D45" i="1"/>
  <c r="B43" i="1"/>
  <c r="D41" i="1"/>
  <c r="C40" i="1"/>
  <c r="B39" i="1"/>
  <c r="D46" i="1"/>
  <c r="B45" i="1"/>
  <c r="C43" i="1"/>
  <c r="C41" i="1"/>
  <c r="D39" i="1"/>
  <c r="B38" i="1"/>
  <c r="C46" i="1"/>
  <c r="B44" i="1"/>
  <c r="B42" i="1"/>
  <c r="C39" i="1"/>
  <c r="B37" i="1"/>
  <c r="C45" i="1"/>
  <c r="B46" i="1"/>
  <c r="D43" i="1"/>
  <c r="B41" i="1"/>
  <c r="D38" i="1"/>
  <c r="D42" i="1"/>
  <c r="C38" i="1"/>
  <c r="B40" i="1"/>
  <c r="C37" i="1"/>
  <c r="D44" i="1"/>
  <c r="C42" i="1"/>
  <c r="C63" i="1"/>
  <c r="C64" i="1"/>
  <c r="B62" i="1"/>
  <c r="B64" i="1" l="1"/>
  <c r="C62" i="1"/>
  <c r="B63" i="1"/>
  <c r="B76" i="1"/>
  <c r="B74" i="1"/>
  <c r="B75" i="1"/>
  <c r="C75" i="1"/>
  <c r="C74" i="1"/>
  <c r="C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Nicola Barberis Negra</author>
  </authors>
  <commentList>
    <comment ref="B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Nicola Barberis Negra:</t>
        </r>
        <r>
          <rPr>
            <sz val="9"/>
            <color indexed="81"/>
            <rFont val="Tahoma"/>
            <family val="2"/>
          </rPr>
          <t xml:space="preserve">
This should be 11 at the end of the season, now it is lower to test the system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Nicola Barberis Negra</author>
  </authors>
  <commentList>
    <comment ref="B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Nicola Barberis Negra:</t>
        </r>
        <r>
          <rPr>
            <sz val="9"/>
            <color indexed="81"/>
            <rFont val="Tahoma"/>
            <family val="2"/>
          </rPr>
          <t xml:space="preserve">
This should be 11 at the end of the season, now it is lower to test the system</t>
        </r>
      </text>
    </comment>
  </commentList>
</comments>
</file>

<file path=xl/sharedStrings.xml><?xml version="1.0" encoding="utf-8"?>
<sst xmlns="http://schemas.openxmlformats.org/spreadsheetml/2006/main" count="4371" uniqueCount="311">
  <si>
    <t>King of Sprint</t>
  </si>
  <si>
    <t>King of Endurance</t>
  </si>
  <si>
    <t>King of Hurdles</t>
  </si>
  <si>
    <t>King of Jumps</t>
  </si>
  <si>
    <t>King of Throws</t>
  </si>
  <si>
    <t>Serpies</t>
  </si>
  <si>
    <t>Events done Senior</t>
  </si>
  <si>
    <t>Points general</t>
  </si>
  <si>
    <t>Events done Master</t>
  </si>
  <si>
    <t>Points age graded</t>
  </si>
  <si>
    <t>Position - No age grading</t>
  </si>
  <si>
    <t>Position - with age grading</t>
  </si>
  <si>
    <t>Events that counts</t>
  </si>
  <si>
    <t>Events done</t>
  </si>
  <si>
    <t>Point per event</t>
  </si>
  <si>
    <t>Points</t>
  </si>
  <si>
    <t>Rank</t>
  </si>
  <si>
    <t>Camilla Allwood</t>
  </si>
  <si>
    <t>Caroline Morgan</t>
  </si>
  <si>
    <t>Caroline Torry</t>
  </si>
  <si>
    <t>Catherine Coley</t>
  </si>
  <si>
    <t>Catkin Shelley</t>
  </si>
  <si>
    <t>Hel James</t>
  </si>
  <si>
    <t>Inger Brandsma</t>
  </si>
  <si>
    <t>Laura Carmichael</t>
  </si>
  <si>
    <t>Mary Davies</t>
  </si>
  <si>
    <t>Rhiannon Needham</t>
  </si>
  <si>
    <t>Tolli Hickes</t>
  </si>
  <si>
    <t>Samantha Day</t>
  </si>
  <si>
    <t>Overall Ranking</t>
  </si>
  <si>
    <t>Name</t>
  </si>
  <si>
    <t>Events</t>
  </si>
  <si>
    <t>Age Graded Ranking</t>
  </si>
  <si>
    <t>King of Sprints</t>
  </si>
  <si>
    <t>Limit for validity</t>
  </si>
  <si>
    <t>No. Events</t>
  </si>
  <si>
    <t>ATHLETE (in alphabetical order)</t>
  </si>
  <si>
    <t>AGE</t>
  </si>
  <si>
    <t>SCORE</t>
  </si>
  <si>
    <t>RANK</t>
  </si>
  <si>
    <t>TOTAL POINTS</t>
  </si>
  <si>
    <t>100m</t>
  </si>
  <si>
    <t>200m</t>
  </si>
  <si>
    <t>400m</t>
  </si>
  <si>
    <t>800m</t>
  </si>
  <si>
    <t>1500m</t>
  </si>
  <si>
    <t>3000m</t>
  </si>
  <si>
    <t>5000m</t>
  </si>
  <si>
    <t>10000m</t>
  </si>
  <si>
    <t>100m hurdles</t>
  </si>
  <si>
    <t>2000m steeplechase</t>
  </si>
  <si>
    <t>400m hurdles</t>
  </si>
  <si>
    <t>1500m steeplechase</t>
  </si>
  <si>
    <t>Long jump</t>
  </si>
  <si>
    <t>Triple jump</t>
  </si>
  <si>
    <t>High jump</t>
  </si>
  <si>
    <t>Pole vault</t>
  </si>
  <si>
    <t>Shot 4kg</t>
  </si>
  <si>
    <t>Hammer 4kg</t>
  </si>
  <si>
    <t>Discus 1kg</t>
  </si>
  <si>
    <t>Javelin 600g</t>
  </si>
  <si>
    <t>Sprint</t>
  </si>
  <si>
    <t>MD&amp;Endurance</t>
  </si>
  <si>
    <t>Hurdles</t>
  </si>
  <si>
    <t>Jumps</t>
  </si>
  <si>
    <t>Throws</t>
  </si>
  <si>
    <t>sec</t>
  </si>
  <si>
    <t>cm</t>
  </si>
  <si>
    <t>m</t>
  </si>
  <si>
    <t>Performance</t>
  </si>
  <si>
    <t>Victoria Brown</t>
  </si>
  <si>
    <t>ATHLETE</t>
  </si>
  <si>
    <t>Shot 3kg</t>
  </si>
  <si>
    <t>Hammer 3kg</t>
  </si>
  <si>
    <t>Hammer 2kg</t>
  </si>
  <si>
    <t>Discus 0.75kg</t>
  </si>
  <si>
    <t>Javelin 500g</t>
  </si>
  <si>
    <t>Javelin 400g</t>
  </si>
  <si>
    <t>MD</t>
  </si>
  <si>
    <t>Endurance</t>
  </si>
  <si>
    <t>Firstname</t>
  </si>
  <si>
    <t>Lastname</t>
  </si>
  <si>
    <t>Gender</t>
  </si>
  <si>
    <t>Type</t>
  </si>
  <si>
    <t>Event</t>
  </si>
  <si>
    <t>Result</t>
  </si>
  <si>
    <t>Grading</t>
  </si>
  <si>
    <t>Cat</t>
  </si>
  <si>
    <t>Series</t>
  </si>
  <si>
    <t>Date</t>
  </si>
  <si>
    <t>Reult</t>
  </si>
  <si>
    <t>What to do</t>
    <phoneticPr fontId="0" type="noConversion"/>
  </si>
  <si>
    <t>Abigail</t>
  </si>
  <si>
    <t>Dichter</t>
  </si>
  <si>
    <t>F</t>
  </si>
  <si>
    <t>track</t>
  </si>
  <si>
    <t>75m hurdles</t>
  </si>
  <si>
    <t>FU15</t>
  </si>
  <si>
    <t>Middlesex Young Athletes League</t>
  </si>
  <si>
    <t>Copy and paste results from .csv extracted in http://www.serpentine.org.uk/serpiebase/ReportShow.php?QueryID=35</t>
  </si>
  <si>
    <t>Check that all results have the formula in colum K and L</t>
  </si>
  <si>
    <t>Andrea</t>
  </si>
  <si>
    <t>Sanders-Reece</t>
  </si>
  <si>
    <t>FV60</t>
  </si>
  <si>
    <t>Southern Counties Vets AC League</t>
  </si>
  <si>
    <t>Sort by values in column K (alphabetical order by name)</t>
  </si>
  <si>
    <t>Southern Athletics League (div 3)</t>
  </si>
  <si>
    <t>The rest of the document should be updated automaticaly</t>
  </si>
  <si>
    <t>Avril</t>
  </si>
  <si>
    <t>Riddell</t>
  </si>
  <si>
    <t>Rosenheim League (Eastern div)</t>
  </si>
  <si>
    <t>Becky</t>
  </si>
  <si>
    <t>West</t>
  </si>
  <si>
    <t>SL</t>
  </si>
  <si>
    <t>Bineta</t>
  </si>
  <si>
    <t>Ndiaye</t>
  </si>
  <si>
    <t>Camilla</t>
  </si>
  <si>
    <t>Allwood</t>
  </si>
  <si>
    <t>FV55</t>
  </si>
  <si>
    <t>field</t>
  </si>
  <si>
    <t>Caroline</t>
  </si>
  <si>
    <t>Morgan</t>
  </si>
  <si>
    <t>FV35</t>
  </si>
  <si>
    <t>Torry</t>
  </si>
  <si>
    <t>Cath</t>
  </si>
  <si>
    <t>Ferguson</t>
  </si>
  <si>
    <t>Catkin</t>
  </si>
  <si>
    <t>Shelley</t>
  </si>
  <si>
    <t>FV50</t>
  </si>
  <si>
    <t>Frances</t>
  </si>
  <si>
    <t>Ngu</t>
  </si>
  <si>
    <t>Hel</t>
  </si>
  <si>
    <t>James</t>
  </si>
  <si>
    <t>FV65</t>
  </si>
  <si>
    <t>Helen</t>
  </si>
  <si>
    <t>Gray</t>
  </si>
  <si>
    <t>Iliana</t>
  </si>
  <si>
    <t>Tesfamariam</t>
  </si>
  <si>
    <t>75m</t>
  </si>
  <si>
    <t>FU11</t>
  </si>
  <si>
    <t>Inger</t>
  </si>
  <si>
    <t>Brandsma</t>
  </si>
  <si>
    <t>Jacqueline</t>
  </si>
  <si>
    <t>O'Connor</t>
  </si>
  <si>
    <t>FV40</t>
  </si>
  <si>
    <t>Jada</t>
  </si>
  <si>
    <t>Emoike</t>
  </si>
  <si>
    <t>FU17</t>
  </si>
  <si>
    <t>Jaydeen</t>
  </si>
  <si>
    <t>Forde</t>
  </si>
  <si>
    <t>Jennifer</t>
  </si>
  <si>
    <t>Bradley</t>
  </si>
  <si>
    <t>2000m walk</t>
  </si>
  <si>
    <t>Kavya</t>
  </si>
  <si>
    <t>Gulati</t>
  </si>
  <si>
    <t>FU13</t>
  </si>
  <si>
    <t>Margaret</t>
  </si>
  <si>
    <t>Sills</t>
  </si>
  <si>
    <t>Lang</t>
  </si>
  <si>
    <t>Marianne</t>
  </si>
  <si>
    <t>Morris</t>
  </si>
  <si>
    <t>Marta</t>
  </si>
  <si>
    <t>Bagnati</t>
  </si>
  <si>
    <t>Mary</t>
  </si>
  <si>
    <t>Davies</t>
  </si>
  <si>
    <t>Rhiannon</t>
  </si>
  <si>
    <t>Needham</t>
  </si>
  <si>
    <t>Samantha</t>
  </si>
  <si>
    <t>Day</t>
  </si>
  <si>
    <t>FV45</t>
  </si>
  <si>
    <t>Sarah</t>
  </si>
  <si>
    <t>Pemberton</t>
  </si>
  <si>
    <t>Shiloh</t>
  </si>
  <si>
    <t>Wright-Taipow</t>
  </si>
  <si>
    <t>Middlesex T&amp;F Championships</t>
  </si>
  <si>
    <t>Sophie Anne</t>
  </si>
  <si>
    <t>Flanagan</t>
  </si>
  <si>
    <t>Victoria</t>
  </si>
  <si>
    <t>Brown</t>
  </si>
  <si>
    <t>Jacqueline O'Connor</t>
  </si>
  <si>
    <t>Abigail Dichter</t>
  </si>
  <si>
    <t>Ahlem</t>
  </si>
  <si>
    <t>Ben Gueblia</t>
  </si>
  <si>
    <t>1mile</t>
  </si>
  <si>
    <t>Club Championship 1mile</t>
  </si>
  <si>
    <t>Ahlem Ben Gueblia</t>
  </si>
  <si>
    <t>Club Championship 3000m</t>
  </si>
  <si>
    <t>Alison</t>
  </si>
  <si>
    <t>Walker</t>
  </si>
  <si>
    <t>Alison Walker</t>
  </si>
  <si>
    <t>Amey</t>
  </si>
  <si>
    <t>Cull</t>
  </si>
  <si>
    <t>Rosenheim League Final</t>
  </si>
  <si>
    <t>Amey Cull</t>
  </si>
  <si>
    <t>Ana</t>
  </si>
  <si>
    <t>Penalver</t>
  </si>
  <si>
    <t>Ana Penalver</t>
  </si>
  <si>
    <t>Andrea Sanders-Reece</t>
  </si>
  <si>
    <t>Avril Riddell</t>
  </si>
  <si>
    <t>South of England Masters Track &amp; Field Championships</t>
  </si>
  <si>
    <t>Awa</t>
  </si>
  <si>
    <t>Awa Ndiaye</t>
  </si>
  <si>
    <t>Newham Open Meeting</t>
  </si>
  <si>
    <t>England Athletics U17/U15  Championships</t>
  </si>
  <si>
    <t>Becky West</t>
  </si>
  <si>
    <t>Bineta Ndiaye</t>
  </si>
  <si>
    <t>London Schools Track &amp; Field Championships</t>
  </si>
  <si>
    <t>Blanche</t>
  </si>
  <si>
    <t>Armstrong</t>
  </si>
  <si>
    <t>Blanche Armstrong</t>
  </si>
  <si>
    <t>Carole</t>
  </si>
  <si>
    <t>Wisdom</t>
  </si>
  <si>
    <t>Carole Wisdom</t>
  </si>
  <si>
    <t>Cath Ferguson</t>
  </si>
  <si>
    <t>Soar Mile</t>
  </si>
  <si>
    <t>Christine</t>
  </si>
  <si>
    <t>Kennedy</t>
  </si>
  <si>
    <t>Christine Kennedy</t>
  </si>
  <si>
    <t>Daisy</t>
  </si>
  <si>
    <t>Gladstone</t>
  </si>
  <si>
    <t>Daisy Gladstone</t>
  </si>
  <si>
    <t>Elvira</t>
  </si>
  <si>
    <t>Gonzalo</t>
  </si>
  <si>
    <t>Elvira Gonzalo</t>
  </si>
  <si>
    <t>Emma</t>
  </si>
  <si>
    <t>Cannings</t>
  </si>
  <si>
    <t>Emma Cannings</t>
  </si>
  <si>
    <t>Encarna</t>
  </si>
  <si>
    <t>Rodriguez</t>
  </si>
  <si>
    <t>Encarna Rodriguez</t>
  </si>
  <si>
    <t>Frances Ngu</t>
  </si>
  <si>
    <t>Heidi</t>
  </si>
  <si>
    <t>Rasmussen</t>
  </si>
  <si>
    <t>Heidi Rasmussen</t>
  </si>
  <si>
    <t>Helen Gray</t>
  </si>
  <si>
    <t>Iliana Tesfamariam</t>
  </si>
  <si>
    <t>Ilona</t>
  </si>
  <si>
    <t>Kriauzaite</t>
  </si>
  <si>
    <t>Ilona Kriauzaite</t>
  </si>
  <si>
    <t>Isabel</t>
  </si>
  <si>
    <t>Clark</t>
  </si>
  <si>
    <t>Isabel Clark</t>
  </si>
  <si>
    <t>BMC Grand Prix</t>
  </si>
  <si>
    <t>Hercules Wimbledon 5000m Festival</t>
  </si>
  <si>
    <t>Ladywell 10,000m</t>
  </si>
  <si>
    <t>Jada Emoike</t>
  </si>
  <si>
    <t>Jan</t>
  </si>
  <si>
    <t>Farmer</t>
  </si>
  <si>
    <t>Jan Farmer</t>
  </si>
  <si>
    <t>Jaydeen Forde</t>
  </si>
  <si>
    <t>Eduwu</t>
  </si>
  <si>
    <t>Jennifer Eduwu</t>
  </si>
  <si>
    <t>Jennifer Bradley</t>
  </si>
  <si>
    <t>Jodie</t>
  </si>
  <si>
    <t>O'Keeffe</t>
  </si>
  <si>
    <t>Jodie O'Keeffe</t>
  </si>
  <si>
    <t>Kavya Gulati</t>
  </si>
  <si>
    <t>Laura</t>
  </si>
  <si>
    <t>Carmichael</t>
  </si>
  <si>
    <t>Hamilton</t>
  </si>
  <si>
    <t>Laura Hamilton</t>
  </si>
  <si>
    <t>Lynne</t>
  </si>
  <si>
    <t>Maughan</t>
  </si>
  <si>
    <t>Lynne Maughan</t>
  </si>
  <si>
    <t>Margaret Sills</t>
  </si>
  <si>
    <t>Margaret Lang</t>
  </si>
  <si>
    <t>Maria</t>
  </si>
  <si>
    <t>Tchatchouang Zim</t>
  </si>
  <si>
    <t>Maria Tchatchouang Zim</t>
  </si>
  <si>
    <t>Ivanova</t>
  </si>
  <si>
    <t>Maria Ivanova</t>
  </si>
  <si>
    <t>Marianne Morris</t>
  </si>
  <si>
    <t>Marta Bagnati</t>
  </si>
  <si>
    <t>Megan</t>
  </si>
  <si>
    <t>Roberts</t>
  </si>
  <si>
    <t>Megan Roberts</t>
  </si>
  <si>
    <t>Adams</t>
  </si>
  <si>
    <t>Megan Adams</t>
  </si>
  <si>
    <t>Mira</t>
  </si>
  <si>
    <t>Iyer</t>
  </si>
  <si>
    <t>Mira Iyer</t>
  </si>
  <si>
    <t>Natasha</t>
  </si>
  <si>
    <t>Sheel</t>
  </si>
  <si>
    <t>Natasha Sheel</t>
  </si>
  <si>
    <t>Nete</t>
  </si>
  <si>
    <t>Vester</t>
  </si>
  <si>
    <t>Nete Vester</t>
  </si>
  <si>
    <t>Rachael</t>
  </si>
  <si>
    <t>Eddershaw</t>
  </si>
  <si>
    <t>Rachael Eddershaw</t>
  </si>
  <si>
    <t>Rachel</t>
  </si>
  <si>
    <t>Bedford</t>
  </si>
  <si>
    <t>Rachel Bedford</t>
  </si>
  <si>
    <t>Dartford Harriers Open Meeting</t>
  </si>
  <si>
    <t>Sarah Pemberton</t>
  </si>
  <si>
    <t>Newton</t>
  </si>
  <si>
    <t>Sarah Newton</t>
  </si>
  <si>
    <t>MacKenzie</t>
  </si>
  <si>
    <t>Sarah MacKenzie</t>
  </si>
  <si>
    <t>Shiloh Wright-Taipow</t>
  </si>
  <si>
    <t>London Heathside Open T&amp;F Meeting</t>
  </si>
  <si>
    <t>Sophia</t>
  </si>
  <si>
    <t>Holder</t>
  </si>
  <si>
    <t>Sophia Holder</t>
  </si>
  <si>
    <t>Sophie Anne Flanagan</t>
  </si>
  <si>
    <t>Stephanie</t>
  </si>
  <si>
    <t>Vaatz</t>
  </si>
  <si>
    <t>Stephanie Vaatz</t>
  </si>
  <si>
    <t>Yanar</t>
  </si>
  <si>
    <t>Alkayat</t>
  </si>
  <si>
    <t>Yanar Alkayat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</si>
</sst>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7" borderId="7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2" fontId="0" fillId="0" borderId="7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8" xfId="0" applyNumberFormat="1" applyBorder="1" applyAlignment="1">
      <alignment vertical="center"/>
    </xf>
    <xf numFmtId="0" fontId="0" fillId="7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4" xfId="0" applyBorder="1" applyAlignment="1">
      <alignment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 vertical="center"/>
    </xf>
    <xf numFmtId="1" fontId="0" fillId="7" borderId="0" xfId="0" applyNumberFormat="1" applyFill="1" applyAlignment="1">
      <alignment horizontal="center" vertical="center"/>
    </xf>
    <xf numFmtId="0" fontId="5" fillId="0" borderId="0" xfId="0" applyFont="1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" xfId="0" builtinId="0"/>
  </cellStyles>
  <dxfs count="7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Calculator!$AB$2</c:f>
              <c:strCache>
                <c:ptCount val="1"/>
                <c:pt idx="0">
                  <c:v>Sprint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Caroline Morgan</c:v>
                </c:pt>
                <c:pt idx="2">
                  <c:v>Catherine Coley</c:v>
                </c:pt>
                <c:pt idx="4">
                  <c:v>Catkin Shelley</c:v>
                </c:pt>
                <c:pt idx="6">
                  <c:v>Jacqueline O'Connor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Tolli Hickes</c:v>
                </c:pt>
                <c:pt idx="20">
                  <c:v>Caroline Torry</c:v>
                </c:pt>
                <c:pt idx="22">
                  <c:v>Rhiannon Needham</c:v>
                </c:pt>
              </c:strCache>
            </c:strRef>
          </c:cat>
          <c:val>
            <c:numRef>
              <c:f>Calculator!$AB$4:$AB$26</c:f>
              <c:numCache>
                <c:formatCode>General</c:formatCode>
                <c:ptCount val="23"/>
                <c:pt idx="0" formatCode="0.00">
                  <c:v>0</c:v>
                </c:pt>
                <c:pt idx="1">
                  <c:v>0</c:v>
                </c:pt>
                <c:pt idx="2" formatCode="0.00">
                  <c:v>0</c:v>
                </c:pt>
                <c:pt idx="3">
                  <c:v>0</c:v>
                </c:pt>
                <c:pt idx="4" formatCode="0.00">
                  <c:v>1007.0761043497627</c:v>
                </c:pt>
                <c:pt idx="5">
                  <c:v>0</c:v>
                </c:pt>
                <c:pt idx="6" formatCode="0.00">
                  <c:v>1336.5685466220368</c:v>
                </c:pt>
                <c:pt idx="7">
                  <c:v>0</c:v>
                </c:pt>
                <c:pt idx="8" formatCode="0.00">
                  <c:v>276.80306247776173</c:v>
                </c:pt>
                <c:pt idx="9">
                  <c:v>0</c:v>
                </c:pt>
                <c:pt idx="10" formatCode="0.00">
                  <c:v>0</c:v>
                </c:pt>
                <c:pt idx="11">
                  <c:v>0</c:v>
                </c:pt>
                <c:pt idx="12" formatCode="0.00">
                  <c:v>0</c:v>
                </c:pt>
                <c:pt idx="13">
                  <c:v>0</c:v>
                </c:pt>
                <c:pt idx="14" formatCode="0.00">
                  <c:v>0</c:v>
                </c:pt>
                <c:pt idx="15">
                  <c:v>0</c:v>
                </c:pt>
                <c:pt idx="16" formatCode="0.00">
                  <c:v>0</c:v>
                </c:pt>
                <c:pt idx="17">
                  <c:v>0</c:v>
                </c:pt>
                <c:pt idx="18" formatCode="0.00">
                  <c:v>0</c:v>
                </c:pt>
                <c:pt idx="19">
                  <c:v>0</c:v>
                </c:pt>
                <c:pt idx="20" formatCode="0.00">
                  <c:v>630.03858245854406</c:v>
                </c:pt>
                <c:pt idx="21">
                  <c:v>0</c:v>
                </c:pt>
                <c:pt idx="22" formatCode="0.00">
                  <c:v>1626.0754778445787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4-4789-B9EC-219F5CF33D93}"/>
            </c:ext>
          </c:extLst>
        </c:ser>
        <c:ser>
          <c:idx val="1"/>
          <c:order val="1"/>
          <c:tx>
            <c:strRef>
              <c:f>Calculator!$AE$2</c:f>
              <c:strCache>
                <c:ptCount val="1"/>
                <c:pt idx="0">
                  <c:v>MD&amp;Endurance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Caroline Morgan</c:v>
                </c:pt>
                <c:pt idx="2">
                  <c:v>Catherine Coley</c:v>
                </c:pt>
                <c:pt idx="4">
                  <c:v>Catkin Shelley</c:v>
                </c:pt>
                <c:pt idx="6">
                  <c:v>Jacqueline O'Connor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Tolli Hickes</c:v>
                </c:pt>
                <c:pt idx="20">
                  <c:v>Caroline Torry</c:v>
                </c:pt>
                <c:pt idx="22">
                  <c:v>Rhiannon Needham</c:v>
                </c:pt>
              </c:strCache>
            </c:strRef>
          </c:cat>
          <c:val>
            <c:numRef>
              <c:f>Calculator!$AE$4:$AE$26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0</c:v>
                </c:pt>
                <c:pt idx="6" formatCode="0.00">
                  <c:v>0</c:v>
                </c:pt>
                <c:pt idx="8" formatCode="0.00">
                  <c:v>903.24690690839009</c:v>
                </c:pt>
                <c:pt idx="10" formatCode="0.00">
                  <c:v>0</c:v>
                </c:pt>
                <c:pt idx="12" formatCode="0.00">
                  <c:v>0</c:v>
                </c:pt>
                <c:pt idx="14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0</c:v>
                </c:pt>
                <c:pt idx="22" formatCode="0.00">
                  <c:v>2392.7814689340744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34-4789-B9EC-219F5CF33D93}"/>
            </c:ext>
          </c:extLst>
        </c:ser>
        <c:ser>
          <c:idx val="2"/>
          <c:order val="2"/>
          <c:tx>
            <c:strRef>
              <c:f>Calculator!#REF!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Caroline Morgan</c:v>
                </c:pt>
                <c:pt idx="2">
                  <c:v>Catherine Coley</c:v>
                </c:pt>
                <c:pt idx="4">
                  <c:v>Catkin Shelley</c:v>
                </c:pt>
                <c:pt idx="6">
                  <c:v>Jacqueline O'Connor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Tolli Hickes</c:v>
                </c:pt>
                <c:pt idx="20">
                  <c:v>Caroline Torry</c:v>
                </c:pt>
                <c:pt idx="22">
                  <c:v>Rhiannon Needham</c:v>
                </c:pt>
              </c:strCache>
            </c:strRef>
          </c:cat>
          <c:val>
            <c:numRef>
              <c:f>Calculator!#REF!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34-4789-B9EC-219F5CF33D93}"/>
            </c:ext>
          </c:extLst>
        </c:ser>
        <c:ser>
          <c:idx val="3"/>
          <c:order val="3"/>
          <c:tx>
            <c:strRef>
              <c:f>Calculator!$AH$2</c:f>
              <c:strCache>
                <c:ptCount val="1"/>
                <c:pt idx="0">
                  <c:v>Hurdles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Caroline Morgan</c:v>
                </c:pt>
                <c:pt idx="2">
                  <c:v>Catherine Coley</c:v>
                </c:pt>
                <c:pt idx="4">
                  <c:v>Catkin Shelley</c:v>
                </c:pt>
                <c:pt idx="6">
                  <c:v>Jacqueline O'Connor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Tolli Hickes</c:v>
                </c:pt>
                <c:pt idx="20">
                  <c:v>Caroline Torry</c:v>
                </c:pt>
                <c:pt idx="22">
                  <c:v>Rhiannon Needham</c:v>
                </c:pt>
              </c:strCache>
            </c:strRef>
          </c:cat>
          <c:val>
            <c:numRef>
              <c:f>Calculator!$AH$4:$AH$26</c:f>
              <c:numCache>
                <c:formatCode>General</c:formatCode>
                <c:ptCount val="23"/>
                <c:pt idx="0" formatCode="0.00">
                  <c:v>809.82250782561823</c:v>
                </c:pt>
                <c:pt idx="2" formatCode="0.00">
                  <c:v>0</c:v>
                </c:pt>
                <c:pt idx="4" formatCode="0.00">
                  <c:v>0</c:v>
                </c:pt>
                <c:pt idx="6" formatCode="0.00">
                  <c:v>0</c:v>
                </c:pt>
                <c:pt idx="8" formatCode="0.00">
                  <c:v>422.08488199943713</c:v>
                </c:pt>
                <c:pt idx="10" formatCode="0.00">
                  <c:v>0</c:v>
                </c:pt>
                <c:pt idx="12" formatCode="0.00">
                  <c:v>0</c:v>
                </c:pt>
                <c:pt idx="14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481.30279204004773</c:v>
                </c:pt>
                <c:pt idx="22" formatCode="0.00">
                  <c:v>852.91385404447601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34-4789-B9EC-219F5CF33D93}"/>
            </c:ext>
          </c:extLst>
        </c:ser>
        <c:ser>
          <c:idx val="4"/>
          <c:order val="4"/>
          <c:tx>
            <c:strRef>
              <c:f>Calculator!$AK$2</c:f>
              <c:strCache>
                <c:ptCount val="1"/>
                <c:pt idx="0">
                  <c:v>Jumps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Caroline Morgan</c:v>
                </c:pt>
                <c:pt idx="2">
                  <c:v>Catherine Coley</c:v>
                </c:pt>
                <c:pt idx="4">
                  <c:v>Catkin Shelley</c:v>
                </c:pt>
                <c:pt idx="6">
                  <c:v>Jacqueline O'Connor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Tolli Hickes</c:v>
                </c:pt>
                <c:pt idx="20">
                  <c:v>Caroline Torry</c:v>
                </c:pt>
                <c:pt idx="22">
                  <c:v>Rhiannon Needham</c:v>
                </c:pt>
              </c:strCache>
            </c:strRef>
          </c:cat>
          <c:val>
            <c:numRef>
              <c:f>Calculator!$AK$4:$AK$26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10" formatCode="0.00">
                  <c:v>0</c:v>
                </c:pt>
                <c:pt idx="12" formatCode="0.00">
                  <c:v>0</c:v>
                </c:pt>
                <c:pt idx="14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34-4789-B9EC-219F5CF33D93}"/>
            </c:ext>
          </c:extLst>
        </c:ser>
        <c:ser>
          <c:idx val="5"/>
          <c:order val="5"/>
          <c:tx>
            <c:strRef>
              <c:f>Calculator!$AN$2</c:f>
              <c:strCache>
                <c:ptCount val="1"/>
                <c:pt idx="0">
                  <c:v>Throws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Caroline Morgan</c:v>
                </c:pt>
                <c:pt idx="2">
                  <c:v>Catherine Coley</c:v>
                </c:pt>
                <c:pt idx="4">
                  <c:v>Catkin Shelley</c:v>
                </c:pt>
                <c:pt idx="6">
                  <c:v>Jacqueline O'Connor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Tolli Hickes</c:v>
                </c:pt>
                <c:pt idx="20">
                  <c:v>Caroline Torry</c:v>
                </c:pt>
                <c:pt idx="22">
                  <c:v>Rhiannon Needham</c:v>
                </c:pt>
              </c:strCache>
            </c:strRef>
          </c:cat>
          <c:val>
            <c:numRef>
              <c:f>Calculator!$AN$4:$AN$26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0</c:v>
                </c:pt>
                <c:pt idx="6" formatCode="0.00">
                  <c:v>0</c:v>
                </c:pt>
                <c:pt idx="8" formatCode="0.00">
                  <c:v>617.0657842352872</c:v>
                </c:pt>
                <c:pt idx="10" formatCode="0.00">
                  <c:v>0</c:v>
                </c:pt>
                <c:pt idx="12" formatCode="0.00">
                  <c:v>0</c:v>
                </c:pt>
                <c:pt idx="14" formatCode="0.00">
                  <c:v>1245.9376885125766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0</c:v>
                </c:pt>
                <c:pt idx="22" formatCode="0.00">
                  <c:v>573.09898563953152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34-4789-B9EC-219F5CF33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0515288"/>
        <c:axId val="720519600"/>
      </c:barChart>
      <c:catAx>
        <c:axId val="720515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519600"/>
        <c:crosses val="autoZero"/>
        <c:auto val="1"/>
        <c:lblAlgn val="ctr"/>
        <c:lblOffset val="100"/>
        <c:noMultiLvlLbl val="0"/>
      </c:catAx>
      <c:valAx>
        <c:axId val="72051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515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'Calculator AG'!$AN$2</c:f>
              <c:strCache>
                <c:ptCount val="1"/>
                <c:pt idx="0">
                  <c:v>Sprint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Caroline Morgan</c:v>
                </c:pt>
                <c:pt idx="2">
                  <c:v>Catherine Coley</c:v>
                </c:pt>
                <c:pt idx="4">
                  <c:v>Catkin Shelley</c:v>
                </c:pt>
                <c:pt idx="6">
                  <c:v>Jacqueline O'Connor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Tolli Hickes</c:v>
                </c:pt>
                <c:pt idx="20">
                  <c:v>Caroline Torry</c:v>
                </c:pt>
                <c:pt idx="22">
                  <c:v>Rhiannon Needham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AG'!$AN$3:$AN$39</c15:sqref>
                  </c15:fullRef>
                </c:ext>
              </c:extLst>
              <c:f>'Calculator AG'!$AN$3:$AN$26</c:f>
              <c:numCache>
                <c:formatCode>0.00</c:formatCode>
                <c:ptCount val="24"/>
                <c:pt idx="1">
                  <c:v>282.25796607271133</c:v>
                </c:pt>
                <c:pt idx="3">
                  <c:v>0</c:v>
                </c:pt>
                <c:pt idx="5">
                  <c:v>1934.2771247070873</c:v>
                </c:pt>
                <c:pt idx="7">
                  <c:v>1766.9389951293342</c:v>
                </c:pt>
                <c:pt idx="9">
                  <c:v>1149.3989205683704</c:v>
                </c:pt>
                <c:pt idx="11">
                  <c:v>1348.272412546487</c:v>
                </c:pt>
                <c:pt idx="13">
                  <c:v>1154.0939476434721</c:v>
                </c:pt>
                <c:pt idx="15">
                  <c:v>145.29311341916821</c:v>
                </c:pt>
                <c:pt idx="17">
                  <c:v>110.9731864471115</c:v>
                </c:pt>
                <c:pt idx="19">
                  <c:v>0</c:v>
                </c:pt>
                <c:pt idx="21">
                  <c:v>770.0136881603562</c:v>
                </c:pt>
                <c:pt idx="23">
                  <c:v>1812.1804669336038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8-4FE4-B6DA-8FF7A537BE91}"/>
            </c:ext>
          </c:extLst>
        </c:ser>
        <c:ser>
          <c:idx val="1"/>
          <c:order val="1"/>
          <c:tx>
            <c:strRef>
              <c:f>'Calculator AG'!$AO$2</c:f>
              <c:strCache>
                <c:ptCount val="1"/>
                <c:pt idx="0">
                  <c:v>MD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Caroline Morgan</c:v>
                </c:pt>
                <c:pt idx="2">
                  <c:v>Catherine Coley</c:v>
                </c:pt>
                <c:pt idx="4">
                  <c:v>Catkin Shelley</c:v>
                </c:pt>
                <c:pt idx="6">
                  <c:v>Jacqueline O'Connor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Tolli Hickes</c:v>
                </c:pt>
                <c:pt idx="20">
                  <c:v>Caroline Torry</c:v>
                </c:pt>
                <c:pt idx="22">
                  <c:v>Rhiannon Needham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AG'!$AO$3:$AO$39</c15:sqref>
                  </c15:fullRef>
                </c:ext>
              </c:extLst>
              <c:f>'Calculator AG'!$AO$3:$AO$26</c:f>
              <c:numCache>
                <c:formatCode>0.00</c:formatCode>
                <c:ptCount val="24"/>
                <c:pt idx="1">
                  <c:v>434.03410451298964</c:v>
                </c:pt>
                <c:pt idx="3">
                  <c:v>0</c:v>
                </c:pt>
                <c:pt idx="5">
                  <c:v>2473.4136450473106</c:v>
                </c:pt>
                <c:pt idx="7">
                  <c:v>2299.186786486925</c:v>
                </c:pt>
                <c:pt idx="9">
                  <c:v>1376.3507273793987</c:v>
                </c:pt>
                <c:pt idx="11">
                  <c:v>0</c:v>
                </c:pt>
                <c:pt idx="13">
                  <c:v>2054.5352912691874</c:v>
                </c:pt>
                <c:pt idx="15">
                  <c:v>158.45353535684575</c:v>
                </c:pt>
                <c:pt idx="17">
                  <c:v>581.96147881216132</c:v>
                </c:pt>
                <c:pt idx="19">
                  <c:v>0</c:v>
                </c:pt>
                <c:pt idx="21">
                  <c:v>905.44903612939856</c:v>
                </c:pt>
                <c:pt idx="23">
                  <c:v>1502.7865533374668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08-4FE4-B6DA-8FF7A537BE91}"/>
            </c:ext>
          </c:extLst>
        </c:ser>
        <c:ser>
          <c:idx val="2"/>
          <c:order val="2"/>
          <c:tx>
            <c:strRef>
              <c:f>'Calculator AG'!$AP$2</c:f>
              <c:strCache>
                <c:ptCount val="1"/>
                <c:pt idx="0">
                  <c:v>Endurance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Caroline Morgan</c:v>
                </c:pt>
                <c:pt idx="2">
                  <c:v>Catherine Coley</c:v>
                </c:pt>
                <c:pt idx="4">
                  <c:v>Catkin Shelley</c:v>
                </c:pt>
                <c:pt idx="6">
                  <c:v>Jacqueline O'Connor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Tolli Hickes</c:v>
                </c:pt>
                <c:pt idx="20">
                  <c:v>Caroline Torry</c:v>
                </c:pt>
                <c:pt idx="22">
                  <c:v>Rhiannon Needham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AG'!$AP$3:$AP$39</c15:sqref>
                  </c15:fullRef>
                </c:ext>
              </c:extLst>
              <c:f>'Calculator AG'!$AP$3:$AP$26</c:f>
              <c:numCache>
                <c:formatCode>0.00</c:formatCode>
                <c:ptCount val="24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1011.8009688905731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449.17785683728584</c:v>
                </c:pt>
                <c:pt idx="19">
                  <c:v>0</c:v>
                </c:pt>
                <c:pt idx="21">
                  <c:v>0</c:v>
                </c:pt>
                <c:pt idx="23">
                  <c:v>987.73780689502019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08-4FE4-B6DA-8FF7A537BE91}"/>
            </c:ext>
          </c:extLst>
        </c:ser>
        <c:ser>
          <c:idx val="3"/>
          <c:order val="3"/>
          <c:tx>
            <c:strRef>
              <c:f>'Calculator AG'!$AQ$2</c:f>
              <c:strCache>
                <c:ptCount val="1"/>
                <c:pt idx="0">
                  <c:v>Hurdles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Caroline Morgan</c:v>
                </c:pt>
                <c:pt idx="2">
                  <c:v>Catherine Coley</c:v>
                </c:pt>
                <c:pt idx="4">
                  <c:v>Catkin Shelley</c:v>
                </c:pt>
                <c:pt idx="6">
                  <c:v>Jacqueline O'Connor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Tolli Hickes</c:v>
                </c:pt>
                <c:pt idx="20">
                  <c:v>Caroline Torry</c:v>
                </c:pt>
                <c:pt idx="22">
                  <c:v>Rhiannon Needham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AG'!$AQ$3:$AQ$39</c15:sqref>
                  </c15:fullRef>
                </c:ext>
              </c:extLst>
              <c:f>'Calculator AG'!$AQ$3:$AQ$26</c:f>
              <c:numCache>
                <c:formatCode>0.00</c:formatCode>
                <c:ptCount val="24"/>
                <c:pt idx="1">
                  <c:v>936.96296239825222</c:v>
                </c:pt>
                <c:pt idx="3">
                  <c:v>0</c:v>
                </c:pt>
                <c:pt idx="5">
                  <c:v>0</c:v>
                </c:pt>
                <c:pt idx="7">
                  <c:v>1475.9122840984992</c:v>
                </c:pt>
                <c:pt idx="9">
                  <c:v>1235.2847902845372</c:v>
                </c:pt>
                <c:pt idx="11">
                  <c:v>1</c:v>
                </c:pt>
                <c:pt idx="13">
                  <c:v>0</c:v>
                </c:pt>
                <c:pt idx="15">
                  <c:v>255.8073400096969</c:v>
                </c:pt>
                <c:pt idx="17">
                  <c:v>0</c:v>
                </c:pt>
                <c:pt idx="19">
                  <c:v>0</c:v>
                </c:pt>
                <c:pt idx="21">
                  <c:v>568.81520853893812</c:v>
                </c:pt>
                <c:pt idx="23">
                  <c:v>975.27105127071013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08-4FE4-B6DA-8FF7A537BE91}"/>
            </c:ext>
          </c:extLst>
        </c:ser>
        <c:ser>
          <c:idx val="4"/>
          <c:order val="4"/>
          <c:tx>
            <c:strRef>
              <c:f>'Calculator AG'!$AR$2</c:f>
              <c:strCache>
                <c:ptCount val="1"/>
                <c:pt idx="0">
                  <c:v>Jumps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Caroline Morgan</c:v>
                </c:pt>
                <c:pt idx="2">
                  <c:v>Catherine Coley</c:v>
                </c:pt>
                <c:pt idx="4">
                  <c:v>Catkin Shelley</c:v>
                </c:pt>
                <c:pt idx="6">
                  <c:v>Jacqueline O'Connor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Tolli Hickes</c:v>
                </c:pt>
                <c:pt idx="20">
                  <c:v>Caroline Torry</c:v>
                </c:pt>
                <c:pt idx="22">
                  <c:v>Rhiannon Needham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AG'!$AR$3:$AR$39</c15:sqref>
                  </c15:fullRef>
                </c:ext>
              </c:extLst>
              <c:f>'Calculator AG'!$AR$3:$AR$26</c:f>
              <c:numCache>
                <c:formatCode>0.00</c:formatCode>
                <c:ptCount val="24"/>
                <c:pt idx="1">
                  <c:v>512.43172130863968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988.15856229294559</c:v>
                </c:pt>
                <c:pt idx="11">
                  <c:v>1496.9287473562986</c:v>
                </c:pt>
                <c:pt idx="13">
                  <c:v>0</c:v>
                </c:pt>
                <c:pt idx="15">
                  <c:v>328.81808526803093</c:v>
                </c:pt>
                <c:pt idx="17">
                  <c:v>0</c:v>
                </c:pt>
                <c:pt idx="19">
                  <c:v>0</c:v>
                </c:pt>
                <c:pt idx="21">
                  <c:v>72.795215533181803</c:v>
                </c:pt>
                <c:pt idx="23">
                  <c:v>609.24290593117803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08-4FE4-B6DA-8FF7A537BE91}"/>
            </c:ext>
          </c:extLst>
        </c:ser>
        <c:ser>
          <c:idx val="5"/>
          <c:order val="5"/>
          <c:tx>
            <c:strRef>
              <c:f>'Calculator AG'!$AS$2</c:f>
              <c:strCache>
                <c:ptCount val="1"/>
                <c:pt idx="0">
                  <c:v>Throws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Caroline Morgan</c:v>
                </c:pt>
                <c:pt idx="2">
                  <c:v>Catherine Coley</c:v>
                </c:pt>
                <c:pt idx="4">
                  <c:v>Catkin Shelley</c:v>
                </c:pt>
                <c:pt idx="6">
                  <c:v>Jacqueline O'Connor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Tolli Hickes</c:v>
                </c:pt>
                <c:pt idx="20">
                  <c:v>Caroline Torry</c:v>
                </c:pt>
                <c:pt idx="22">
                  <c:v>Rhiannon Needham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AG'!$AS$3:$AS$39</c15:sqref>
                  </c15:fullRef>
                </c:ext>
              </c:extLst>
              <c:f>'Calculator AG'!$AS$3:$AS$26</c:f>
              <c:numCache>
                <c:formatCode>0.00</c:formatCode>
                <c:ptCount val="24"/>
                <c:pt idx="1">
                  <c:v>238.84640596979878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1051.206289942462</c:v>
                </c:pt>
                <c:pt idx="11">
                  <c:v>1694.1866835161945</c:v>
                </c:pt>
                <c:pt idx="13">
                  <c:v>0</c:v>
                </c:pt>
                <c:pt idx="15">
                  <c:v>1459.3718385652583</c:v>
                </c:pt>
                <c:pt idx="17">
                  <c:v>0</c:v>
                </c:pt>
                <c:pt idx="19">
                  <c:v>0</c:v>
                </c:pt>
                <c:pt idx="21">
                  <c:v>71.78864427549702</c:v>
                </c:pt>
                <c:pt idx="23">
                  <c:v>610.76425128222297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08-4FE4-B6DA-8FF7A537B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2056640"/>
        <c:axId val="642060560"/>
      </c:barChart>
      <c:catAx>
        <c:axId val="642056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060560"/>
        <c:crosses val="autoZero"/>
        <c:auto val="1"/>
        <c:lblAlgn val="ctr"/>
        <c:lblOffset val="100"/>
        <c:noMultiLvlLbl val="0"/>
      </c:catAx>
      <c:valAx>
        <c:axId val="64206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05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133350</xdr:colOff>
      <xdr:row>3</xdr:row>
      <xdr:rowOff>95249</xdr:rowOff>
    </xdr:from>
    <xdr:to>
      <xdr:col>54</xdr:col>
      <xdr:colOff>381000</xdr:colOff>
      <xdr:row>40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C29631-56FF-4268-8FF6-B7D1BCBF2F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523874</xdr:colOff>
      <xdr:row>8</xdr:row>
      <xdr:rowOff>47624</xdr:rowOff>
    </xdr:from>
    <xdr:to>
      <xdr:col>55</xdr:col>
      <xdr:colOff>552449</xdr:colOff>
      <xdr:row>36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B6B8D0-DECB-48A7-930C-3AAE9ABE4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137583</xdr:colOff>
      <xdr:row>0</xdr:row>
      <xdr:rowOff>52916</xdr:rowOff>
    </xdr:from>
    <xdr:to>
      <xdr:col>16</xdr:col>
      <xdr:colOff>423333</xdr:colOff>
      <xdr:row>1</xdr:row>
      <xdr:rowOff>317499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D049DE8-6E79-4236-B2F1-E1D0FA82BC3F}"/>
            </a:ext>
          </a:extLst>
        </xdr:cNvPr>
        <xdr:cNvSpPr txBox="1"/>
      </xdr:nvSpPr>
      <xdr:spPr>
        <a:xfrm>
          <a:off x="5357283" y="52916"/>
          <a:ext cx="6105525" cy="426508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This calculates the points</a:t>
          </a:r>
          <a:r>
            <a:rPr lang="en-GB" sz="1100" baseline="0">
              <a:solidFill>
                <a:srgbClr val="FF0000"/>
              </a:solidFill>
            </a:rPr>
            <a:t> and takes the max points if competition across differet aged implements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76"/>
  <sheetViews>
    <sheetView tabSelected="1" workbookViewId="0">
      <selection activeCell="A22" sqref="A22:D76"/>
    </sheetView>
  </sheetViews>
  <sheetFormatPr defaultColWidth="9.140625" defaultRowHeight="12.75" x14ac:dyDescent="0.2"/>
  <cols>
    <col min="1" max="1" width="4" style="1" customWidth="1"/>
    <col min="2" max="2" width="19.28515625" style="1" bestFit="1" customWidth="1"/>
    <col min="3" max="16384" width="9.140625" style="1"/>
  </cols>
  <sheetData>
    <row r="1" spans="2:21" x14ac:dyDescent="0.2">
      <c r="L1" s="67" t="s">
        <v>0</v>
      </c>
      <c r="M1" s="67"/>
      <c r="N1" s="72" t="s">
        <v>1</v>
      </c>
      <c r="O1" s="72"/>
      <c r="P1" s="67" t="s">
        <v>2</v>
      </c>
      <c r="Q1" s="67"/>
      <c r="R1" s="72" t="s">
        <v>3</v>
      </c>
      <c r="S1" s="72"/>
      <c r="T1" s="67" t="s">
        <v>4</v>
      </c>
      <c r="U1" s="67"/>
    </row>
    <row r="2" spans="2:21" ht="45" customHeight="1" x14ac:dyDescent="0.2">
      <c r="B2" s="2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4" t="s">
        <v>12</v>
      </c>
      <c r="J2" s="4" t="s">
        <v>13</v>
      </c>
      <c r="K2" s="4" t="s">
        <v>14</v>
      </c>
      <c r="L2" s="5" t="s">
        <v>15</v>
      </c>
      <c r="M2" s="5" t="s">
        <v>16</v>
      </c>
      <c r="N2" s="6" t="s">
        <v>15</v>
      </c>
      <c r="O2" s="6" t="s">
        <v>16</v>
      </c>
      <c r="P2" s="5" t="s">
        <v>15</v>
      </c>
      <c r="Q2" s="5" t="s">
        <v>16</v>
      </c>
      <c r="R2" s="6" t="s">
        <v>15</v>
      </c>
      <c r="S2" s="6" t="s">
        <v>16</v>
      </c>
      <c r="T2" s="5" t="s">
        <v>15</v>
      </c>
      <c r="U2" s="5" t="s">
        <v>16</v>
      </c>
    </row>
    <row r="3" spans="2:21" x14ac:dyDescent="0.2">
      <c r="B3" s="7" t="s">
        <v>17</v>
      </c>
      <c r="C3" s="8">
        <f>INDEX(Calculator!$G$4:$G$300,MATCH(B3,Calculator!$A$4:$A$300,0))</f>
        <v>19</v>
      </c>
      <c r="D3" s="9">
        <f>INDEX(Calculator!$F$4:$F$300,MATCH(B3,Calculator!$A$4:$A$300,0))</f>
        <v>2464.4268100091572</v>
      </c>
      <c r="E3" s="10">
        <f>INDEX('Calculator AG'!$G$4:$G$300,MATCH(B3,'Calculator AG'!$A$4:$A$300,0))</f>
        <v>19</v>
      </c>
      <c r="F3" s="9">
        <f>INDEX('Calculator AG'!$F$4:$F$300,MATCH(B3,'Calculator AG'!$A$4:$A$300,0))</f>
        <v>6812.2002593582856</v>
      </c>
      <c r="G3" s="11">
        <f>INDEX(Calculator!$D$4:$D$300,MATCH(B3,Calculator!$A$4:$A$300,0))</f>
        <v>2</v>
      </c>
      <c r="H3" s="11">
        <f>INDEX('Calculator AG'!$D$4:$D$300,MATCH(B3,'Calculator AG'!$A$4:$A$300,0))</f>
        <v>1</v>
      </c>
      <c r="I3" s="66">
        <f t="shared" ref="I3" si="0">D3/C3</f>
        <v>129.70667421100828</v>
      </c>
      <c r="J3" s="66">
        <f>COUNTIF(Results!K:K,'Final ranking'!B3)</f>
        <v>40</v>
      </c>
      <c r="K3" s="66">
        <f>D3/J3</f>
        <v>61.610670250228928</v>
      </c>
      <c r="L3" s="13">
        <f>INDEX(Calculator!$AB$4:$AB$300,MATCH(B3,Calculator!$A$4:$A$300,0))</f>
        <v>276.80306247776173</v>
      </c>
      <c r="M3" s="13">
        <f>INDEX(Calculator!$AD$4:$AD$300,MATCH(B3,Calculator!$A$4:$A$300,0))</f>
        <v>5</v>
      </c>
      <c r="N3" s="14">
        <f>INDEX(Calculator!$AE$4:$AE$300,MATCH(B3,Calculator!$A$4:$A$300,0))</f>
        <v>903.24690690839009</v>
      </c>
      <c r="O3" s="14">
        <f>INDEX(Calculator!$AG$4:$AG$300,MATCH(B3,Calculator!$A$4:$A$300,0))</f>
        <v>2</v>
      </c>
      <c r="P3" s="13">
        <f>INDEX(Calculator!$AH$4:$AH$300,MATCH(B3,Calculator!$A$4:$A$300,0))</f>
        <v>422.08488199943713</v>
      </c>
      <c r="Q3" s="13">
        <f>INDEX(Calculator!$AJ$4:$AJ$300,MATCH(B3,Calculator!$A$4:$A$300,0))</f>
        <v>4</v>
      </c>
      <c r="R3" s="14">
        <f>INDEX(Calculator!$AK$4:$AK$300,MATCH(B3,Calculator!$A$4:$A$300,0))</f>
        <v>0</v>
      </c>
      <c r="S3" s="14">
        <f>INDEX(Calculator!$AM$4:$AM$300,MATCH(B3,Calculator!$A$4:$A$300,0))</f>
        <v>0</v>
      </c>
      <c r="T3" s="13">
        <f>INDEX(Calculator!$AN$4:$AN$300,MATCH(B3,Calculator!$A$4:$A$300,0))</f>
        <v>617.0657842352872</v>
      </c>
      <c r="U3" s="13">
        <f>INDEX(Calculator!$AP$4:$AP$300,MATCH(B3,Calculator!$A$4:$A$300,0))</f>
        <v>2</v>
      </c>
    </row>
    <row r="4" spans="2:21" x14ac:dyDescent="0.2">
      <c r="B4" s="7" t="s">
        <v>18</v>
      </c>
      <c r="C4" s="8">
        <f>INDEX(Calculator!$G$4:$G$300,MATCH(B4,Calculator!$A$4:$A$300,0))</f>
        <v>10</v>
      </c>
      <c r="D4" s="9">
        <f>INDEX(Calculator!$F$4:$F$300,MATCH(B4,Calculator!$A$4:$A$300,0))</f>
        <v>2091.9169547514425</v>
      </c>
      <c r="E4" s="10">
        <f>INDEX('Calculator AG'!$G$4:$G$300,MATCH(B4,'Calculator AG'!$A$4:$A$300,0))</f>
        <v>10</v>
      </c>
      <c r="F4" s="9">
        <f>INDEX('Calculator AG'!$F$4:$F$300,MATCH(B4,'Calculator AG'!$A$4:$A$300,0))</f>
        <v>2404.5331602623914</v>
      </c>
      <c r="G4" s="11" t="e">
        <f>INDEX(Calculator!$D$4:$D$300,MATCH(B4,Calculator!$A$4:$A$300,0))</f>
        <v>#VALUE!</v>
      </c>
      <c r="H4" s="11" t="e">
        <f>INDEX('Calculator AG'!$D$4:$D$300,MATCH(B4,'Calculator AG'!$A$4:$A$300,0))</f>
        <v>#VALUE!</v>
      </c>
      <c r="I4" s="66">
        <f t="shared" ref="I4:I20" si="1">D4/C4</f>
        <v>209.19169547514426</v>
      </c>
      <c r="J4" s="66">
        <f>COUNTIF(Results!K:K,'Final ranking'!B4)</f>
        <v>23</v>
      </c>
      <c r="K4" s="66">
        <f t="shared" ref="K4:K20" si="2">D4/J4</f>
        <v>90.952911076149675</v>
      </c>
      <c r="L4" s="13">
        <f>INDEX(Calculator!$AB$4:$AB$300,MATCH(B4,Calculator!$A$4:$A$300,0))</f>
        <v>0</v>
      </c>
      <c r="M4" s="13">
        <f>INDEX(Calculator!$AD$4:$AD$300,MATCH(B4,Calculator!$A$4:$A$300,0))</f>
        <v>0</v>
      </c>
      <c r="N4" s="14">
        <f>INDEX(Calculator!$AE$4:$AE$300,MATCH(B4,Calculator!$A$4:$A$300,0))</f>
        <v>0</v>
      </c>
      <c r="O4" s="14">
        <f>INDEX(Calculator!$AG$4:$AG$300,MATCH(B4,Calculator!$A$4:$A$300,0))</f>
        <v>0</v>
      </c>
      <c r="P4" s="13">
        <f>INDEX(Calculator!$AH$4:$AH$300,MATCH(B4,Calculator!$A$4:$A$300,0))</f>
        <v>809.82250782561823</v>
      </c>
      <c r="Q4" s="13">
        <f>INDEX(Calculator!$AJ$4:$AJ$300,MATCH(B4,Calculator!$A$4:$A$300,0))</f>
        <v>2</v>
      </c>
      <c r="R4" s="14">
        <f>INDEX(Calculator!$AK$4:$AK$300,MATCH(B4,Calculator!$A$4:$A$300,0))</f>
        <v>0</v>
      </c>
      <c r="S4" s="14">
        <f>INDEX(Calculator!$AM$4:$AM$300,MATCH(B4,Calculator!$A$4:$A$300,0))</f>
        <v>0</v>
      </c>
      <c r="T4" s="13">
        <f>INDEX(Calculator!$AN$4:$AN$300,MATCH(B4,Calculator!$A$4:$A$300,0))</f>
        <v>0</v>
      </c>
      <c r="U4" s="13">
        <f>INDEX(Calculator!$AP$4:$AP$300,MATCH(B4,Calculator!$A$4:$A$300,0))</f>
        <v>0</v>
      </c>
    </row>
    <row r="5" spans="2:21" x14ac:dyDescent="0.2">
      <c r="B5" s="7" t="s">
        <v>19</v>
      </c>
      <c r="C5" s="8">
        <f>INDEX(Calculator!$G$4:$G$300,MATCH(B5,Calculator!$A$4:$A$300,0))</f>
        <v>12</v>
      </c>
      <c r="D5" s="9">
        <f>INDEX(Calculator!$F$4:$F$300,MATCH(B5,Calculator!$A$4:$A$300,0))</f>
        <v>2064.5259312639482</v>
      </c>
      <c r="E5" s="10">
        <f>INDEX('Calculator AG'!$G$4:$G$300,MATCH(B5,'Calculator AG'!$A$4:$A$300,0))</f>
        <v>12</v>
      </c>
      <c r="F5" s="9">
        <f>INDEX('Calculator AG'!$F$4:$F$300,MATCH(B5,'Calculator AG'!$A$4:$A$300,0))</f>
        <v>2388.8617926373718</v>
      </c>
      <c r="G5" s="11">
        <f>INDEX(Calculator!$D$4:$D$300,MATCH(B5,Calculator!$A$4:$A$300,0))</f>
        <v>3</v>
      </c>
      <c r="H5" s="11">
        <f>INDEX('Calculator AG'!$D$4:$D$300,MATCH(B5,'Calculator AG'!$A$4:$A$300,0))</f>
        <v>4</v>
      </c>
      <c r="I5" s="66">
        <f t="shared" si="1"/>
        <v>172.04382760532903</v>
      </c>
      <c r="J5" s="66">
        <f>COUNTIF(Results!K:K,'Final ranking'!B5)</f>
        <v>28</v>
      </c>
      <c r="K5" s="66">
        <f t="shared" si="2"/>
        <v>73.733068973712435</v>
      </c>
      <c r="L5" s="13">
        <f>INDEX(Calculator!$AB$4:$AB$300,MATCH(B5,Calculator!$A$4:$A$300,0))</f>
        <v>630.03858245854406</v>
      </c>
      <c r="M5" s="13">
        <f>INDEX(Calculator!$AD$4:$AD$300,MATCH(B5,Calculator!$A$4:$A$300,0))</f>
        <v>4</v>
      </c>
      <c r="N5" s="14">
        <f>INDEX(Calculator!$AE$4:$AE$300,MATCH(B5,Calculator!$A$4:$A$300,0))</f>
        <v>0</v>
      </c>
      <c r="O5" s="14">
        <f>INDEX(Calculator!$AG$4:$AG$300,MATCH(B5,Calculator!$A$4:$A$300,0))</f>
        <v>0</v>
      </c>
      <c r="P5" s="13">
        <f>INDEX(Calculator!$AH$4:$AH$300,MATCH(B5,Calculator!$A$4:$A$300,0))</f>
        <v>481.30279204004773</v>
      </c>
      <c r="Q5" s="13">
        <f>INDEX(Calculator!$AJ$4:$AJ$300,MATCH(B5,Calculator!$A$4:$A$300,0))</f>
        <v>3</v>
      </c>
      <c r="R5" s="14">
        <f>INDEX(Calculator!$AK$4:$AK$300,MATCH(B5,Calculator!$A$4:$A$300,0))</f>
        <v>0</v>
      </c>
      <c r="S5" s="14">
        <f>INDEX(Calculator!$AM$4:$AM$300,MATCH(B5,Calculator!$A$4:$A$300,0))</f>
        <v>0</v>
      </c>
      <c r="T5" s="13">
        <f>INDEX(Calculator!$AN$4:$AN$300,MATCH(B5,Calculator!$A$4:$A$300,0))</f>
        <v>0</v>
      </c>
      <c r="U5" s="13">
        <f>INDEX(Calculator!$AP$4:$AP$300,MATCH(B5,Calculator!$A$4:$A$300,0))</f>
        <v>0</v>
      </c>
    </row>
    <row r="6" spans="2:21" x14ac:dyDescent="0.2">
      <c r="B6" s="7" t="s">
        <v>21</v>
      </c>
      <c r="C6" s="8">
        <f>INDEX(Calculator!$G$4:$G$300,MATCH(B6,Calculator!$A$4:$A$300,0))</f>
        <v>6</v>
      </c>
      <c r="D6" s="9">
        <f>INDEX(Calculator!$F$4:$F$300,MATCH(B6,Calculator!$A$4:$A$300,0))</f>
        <v>2651.4987044487075</v>
      </c>
      <c r="E6" s="10">
        <f>INDEX('Calculator AG'!$G$4:$G$300,MATCH(B6,'Calculator AG'!$A$4:$A$300,0))</f>
        <v>6</v>
      </c>
      <c r="F6" s="9">
        <f>INDEX('Calculator AG'!$F$4:$F$300,MATCH(B6,'Calculator AG'!$A$4:$A$300,0))</f>
        <v>4407.6907697543975</v>
      </c>
      <c r="G6" s="11" t="e">
        <f>INDEX(Calculator!$D$4:$D$300,MATCH(B6,Calculator!$A$4:$A$300,0))</f>
        <v>#VALUE!</v>
      </c>
      <c r="H6" s="11" t="e">
        <f>INDEX('Calculator AG'!$D$4:$D$300,MATCH(B6,'Calculator AG'!$A$4:$A$300,0))</f>
        <v>#VALUE!</v>
      </c>
      <c r="I6" s="66">
        <f t="shared" si="1"/>
        <v>441.91645074145123</v>
      </c>
      <c r="J6" s="66">
        <f>COUNTIF(Results!K:K,'Final ranking'!B6)</f>
        <v>19</v>
      </c>
      <c r="K6" s="66">
        <f t="shared" si="2"/>
        <v>139.55256339203723</v>
      </c>
      <c r="L6" s="13">
        <f>INDEX(Calculator!$AB$4:$AB$300,MATCH(B6,Calculator!$A$4:$A$300,0))</f>
        <v>1007.0761043497627</v>
      </c>
      <c r="M6" s="13">
        <f>INDEX(Calculator!$AD$4:$AD$300,MATCH(B6,Calculator!$A$4:$A$300,0))</f>
        <v>3</v>
      </c>
      <c r="N6" s="14">
        <f>INDEX(Calculator!$AE$4:$AE$300,MATCH(B6,Calculator!$A$4:$A$300,0))</f>
        <v>0</v>
      </c>
      <c r="O6" s="14">
        <f>INDEX(Calculator!$AG$4:$AG$300,MATCH(B6,Calculator!$A$4:$A$300,0))</f>
        <v>0</v>
      </c>
      <c r="P6" s="13">
        <f>INDEX(Calculator!$AH$4:$AH$300,MATCH(B6,Calculator!$A$4:$A$300,0))</f>
        <v>0</v>
      </c>
      <c r="Q6" s="13">
        <f>INDEX(Calculator!$AJ$4:$AJ$300,MATCH(B6,Calculator!$A$4:$A$300,0))</f>
        <v>0</v>
      </c>
      <c r="R6" s="14">
        <f>INDEX(Calculator!$AK$4:$AK$300,MATCH(B6,Calculator!$A$4:$A$300,0))</f>
        <v>0</v>
      </c>
      <c r="S6" s="14">
        <f>INDEX(Calculator!$AM$4:$AM$300,MATCH(B6,Calculator!$A$4:$A$300,0))</f>
        <v>0</v>
      </c>
      <c r="T6" s="13">
        <f>INDEX(Calculator!$AN$4:$AN$300,MATCH(B6,Calculator!$A$4:$A$300,0))</f>
        <v>0</v>
      </c>
      <c r="U6" s="13">
        <f>INDEX(Calculator!$AP$4:$AP$300,MATCH(B6,Calculator!$A$4:$A$300,0))</f>
        <v>0</v>
      </c>
    </row>
    <row r="7" spans="2:21" x14ac:dyDescent="0.2">
      <c r="B7" s="7" t="s">
        <v>179</v>
      </c>
      <c r="C7" s="8">
        <f>INDEX(Calculator!$G$4:$G$300,MATCH(B7,Calculator!$A$4:$A$300,0))</f>
        <v>9</v>
      </c>
      <c r="D7" s="9">
        <f>INDEX(Calculator!$F$4:$F$300,MATCH(B7,Calculator!$A$4:$A$300,0))</f>
        <v>4455.7846010441444</v>
      </c>
      <c r="E7" s="10">
        <f>INDEX('Calculator AG'!$G$4:$G$300,MATCH(B7,'Calculator AG'!$A$4:$A$300,0))</f>
        <v>9</v>
      </c>
      <c r="F7" s="9">
        <f>INDEX('Calculator AG'!$F$4:$F$300,MATCH(B7,'Calculator AG'!$A$4:$A$300,0))</f>
        <v>5542.0380657147589</v>
      </c>
      <c r="G7" s="11" t="e">
        <f>INDEX(Calculator!$D$4:$D$300,MATCH(B7,Calculator!$A$4:$A$300,0))</f>
        <v>#VALUE!</v>
      </c>
      <c r="H7" s="11" t="e">
        <f>INDEX('Calculator AG'!$D$4:$D$300,MATCH(B7,'Calculator AG'!$A$4:$A$300,0))</f>
        <v>#VALUE!</v>
      </c>
      <c r="I7" s="66">
        <f t="shared" si="1"/>
        <v>495.08717789379381</v>
      </c>
      <c r="J7" s="66">
        <f>COUNTIF(Results!K:K,'Final ranking'!B7)</f>
        <v>22</v>
      </c>
      <c r="K7" s="66">
        <f t="shared" si="2"/>
        <v>202.53566368382474</v>
      </c>
      <c r="L7" s="13">
        <f>INDEX(Calculator!$AB$4:$AB$300,MATCH(B7,Calculator!$A$4:$A$300,0))</f>
        <v>1336.5685466220368</v>
      </c>
      <c r="M7" s="13">
        <f>INDEX(Calculator!$AD$4:$AD$300,MATCH(B7,Calculator!$A$4:$A$300,0))</f>
        <v>2</v>
      </c>
      <c r="N7" s="14">
        <f>INDEX(Calculator!$AE$4:$AE$300,MATCH(B7,Calculator!$A$4:$A$300,0))</f>
        <v>0</v>
      </c>
      <c r="O7" s="14">
        <f>INDEX(Calculator!$AG$4:$AG$300,MATCH(B7,Calculator!$A$4:$A$300,0))</f>
        <v>0</v>
      </c>
      <c r="P7" s="13">
        <f>INDEX(Calculator!$AH$4:$AH$300,MATCH(B7,Calculator!$A$4:$A$300,0))</f>
        <v>0</v>
      </c>
      <c r="Q7" s="13">
        <f>INDEX(Calculator!$AJ$4:$AJ$300,MATCH(B7,Calculator!$A$4:$A$300,0))</f>
        <v>0</v>
      </c>
      <c r="R7" s="14">
        <f>INDEX(Calculator!$AK$4:$AK$300,MATCH(B7,Calculator!$A$4:$A$300,0))</f>
        <v>0</v>
      </c>
      <c r="S7" s="14">
        <f>INDEX(Calculator!$AM$4:$AM$300,MATCH(B7,Calculator!$A$4:$A$300,0))</f>
        <v>0</v>
      </c>
      <c r="T7" s="13">
        <f>INDEX(Calculator!$AN$4:$AN$300,MATCH(B7,Calculator!$A$4:$A$300,0))</f>
        <v>0</v>
      </c>
      <c r="U7" s="13">
        <f>INDEX(Calculator!$AP$4:$AP$300,MATCH(B7,Calculator!$A$4:$A$300,0))</f>
        <v>0</v>
      </c>
    </row>
    <row r="8" spans="2:21" x14ac:dyDescent="0.2">
      <c r="B8" s="7" t="s">
        <v>22</v>
      </c>
      <c r="C8" s="8">
        <f>INDEX(Calculator!$G$4:$G$300,MATCH(B8,Calculator!$A$4:$A$300,0))</f>
        <v>8</v>
      </c>
      <c r="D8" s="9">
        <f>INDEX(Calculator!$F$4:$F$300,MATCH(B8,Calculator!$A$4:$A$300,0))</f>
        <v>868.79427938317315</v>
      </c>
      <c r="E8" s="10">
        <f>INDEX('Calculator AG'!$G$4:$G$300,MATCH(B8,'Calculator AG'!$A$4:$A$300,0))</f>
        <v>9</v>
      </c>
      <c r="F8" s="9">
        <f>INDEX('Calculator AG'!$F$4:$F$300,MATCH(B8,'Calculator AG'!$A$4:$A$300,0))</f>
        <v>4032.8773624303344</v>
      </c>
      <c r="G8" s="11" t="e">
        <f>INDEX(Calculator!$D$4:$D$300,MATCH(B8,Calculator!$A$4:$A$300,0))</f>
        <v>#VALUE!</v>
      </c>
      <c r="H8" s="11" t="e">
        <f>INDEX('Calculator AG'!$D$4:$D$300,MATCH(B8,'Calculator AG'!$A$4:$A$300,0))</f>
        <v>#VALUE!</v>
      </c>
      <c r="I8" s="66">
        <f t="shared" si="1"/>
        <v>108.59928492289664</v>
      </c>
      <c r="J8" s="66">
        <f>COUNTIF(Results!K:K,'Final ranking'!B8)</f>
        <v>49</v>
      </c>
      <c r="K8" s="66">
        <f t="shared" si="2"/>
        <v>17.730495497615777</v>
      </c>
      <c r="L8" s="13">
        <f>INDEX(Calculator!$AB$4:$AB$300,MATCH(B8,Calculator!$A$4:$A$300,0))</f>
        <v>0</v>
      </c>
      <c r="M8" s="13">
        <f>INDEX(Calculator!$AD$4:$AD$300,MATCH(B8,Calculator!$A$4:$A$300,0))</f>
        <v>0</v>
      </c>
      <c r="N8" s="14">
        <f>INDEX(Calculator!$AE$4:$AE$300,MATCH(B8,Calculator!$A$4:$A$300,0))</f>
        <v>0</v>
      </c>
      <c r="O8" s="14">
        <f>INDEX(Calculator!$AG$4:$AG$300,MATCH(B8,Calculator!$A$4:$A$300,0))</f>
        <v>0</v>
      </c>
      <c r="P8" s="13">
        <f>INDEX(Calculator!$AH$4:$AH$300,MATCH(B8,Calculator!$A$4:$A$300,0))</f>
        <v>0</v>
      </c>
      <c r="Q8" s="13">
        <f>INDEX(Calculator!$AJ$4:$AJ$300,MATCH(B8,Calculator!$A$4:$A$300,0))</f>
        <v>0</v>
      </c>
      <c r="R8" s="14">
        <f>INDEX(Calculator!$AK$4:$AK$300,MATCH(B8,Calculator!$A$4:$A$300,0))</f>
        <v>0</v>
      </c>
      <c r="S8" s="14">
        <f>INDEX(Calculator!$AM$4:$AM$300,MATCH(B8,Calculator!$A$4:$A$300,0))</f>
        <v>0</v>
      </c>
      <c r="T8" s="13">
        <f>INDEX(Calculator!$AN$4:$AN$300,MATCH(B8,Calculator!$A$4:$A$300,0))</f>
        <v>0</v>
      </c>
      <c r="U8" s="13">
        <f>INDEX(Calculator!$AP$4:$AP$300,MATCH(B8,Calculator!$A$4:$A$300,0))</f>
        <v>0</v>
      </c>
    </row>
    <row r="9" spans="2:21" x14ac:dyDescent="0.2">
      <c r="B9" s="7" t="s">
        <v>23</v>
      </c>
      <c r="C9" s="8">
        <f>INDEX(Calculator!$G$4:$G$300,MATCH(B9,Calculator!$A$4:$A$300,0))</f>
        <v>3</v>
      </c>
      <c r="D9" s="9">
        <f>INDEX(Calculator!$F$4:$F$300,MATCH(B9,Calculator!$A$4:$A$300,0))</f>
        <v>404.09375607239679</v>
      </c>
      <c r="E9" s="10">
        <f>INDEX('Calculator AG'!$G$4:$G$300,MATCH(B9,'Calculator AG'!$A$4:$A$300,0))</f>
        <v>3</v>
      </c>
      <c r="F9" s="9">
        <f>INDEX('Calculator AG'!$F$4:$F$300,MATCH(B9,'Calculator AG'!$A$4:$A$300,0))</f>
        <v>404.09375607239679</v>
      </c>
      <c r="G9" s="11" t="e">
        <f>INDEX(Calculator!$D$4:$D$300,MATCH(B9,Calculator!$A$4:$A$300,0))</f>
        <v>#VALUE!</v>
      </c>
      <c r="H9" s="11" t="e">
        <f>INDEX('Calculator AG'!$D$4:$D$300,MATCH(B9,'Calculator AG'!$A$4:$A$300,0))</f>
        <v>#VALUE!</v>
      </c>
      <c r="I9" s="66">
        <f t="shared" si="1"/>
        <v>134.69791869079893</v>
      </c>
      <c r="J9" s="66">
        <f>COUNTIF(Results!K:K,'Final ranking'!B9)</f>
        <v>3</v>
      </c>
      <c r="K9" s="66">
        <f t="shared" si="2"/>
        <v>134.69791869079893</v>
      </c>
      <c r="L9" s="13">
        <f>INDEX(Calculator!$AB$4:$AB$300,MATCH(B9,Calculator!$A$4:$A$300,0))</f>
        <v>0</v>
      </c>
      <c r="M9" s="13">
        <f>INDEX(Calculator!$AD$4:$AD$300,MATCH(B9,Calculator!$A$4:$A$300,0))</f>
        <v>0</v>
      </c>
      <c r="N9" s="14">
        <f>INDEX(Calculator!$AE$4:$AE$300,MATCH(B9,Calculator!$A$4:$A$300,0))</f>
        <v>0</v>
      </c>
      <c r="O9" s="14">
        <f>INDEX(Calculator!$AG$4:$AG$300,MATCH(B9,Calculator!$A$4:$A$300,0))</f>
        <v>0</v>
      </c>
      <c r="P9" s="13">
        <f>INDEX(Calculator!$AH$4:$AH$300,MATCH(B9,Calculator!$A$4:$A$300,0))</f>
        <v>0</v>
      </c>
      <c r="Q9" s="13">
        <f>INDEX(Calculator!$AJ$4:$AJ$300,MATCH(B9,Calculator!$A$4:$A$300,0))</f>
        <v>0</v>
      </c>
      <c r="R9" s="14">
        <f>INDEX(Calculator!$AK$4:$AK$300,MATCH(B9,Calculator!$A$4:$A$300,0))</f>
        <v>0</v>
      </c>
      <c r="S9" s="14">
        <f>INDEX(Calculator!$AM$4:$AM$300,MATCH(B9,Calculator!$A$4:$A$300,0))</f>
        <v>0</v>
      </c>
      <c r="T9" s="13">
        <f>INDEX(Calculator!$AN$4:$AN$300,MATCH(B9,Calculator!$A$4:$A$300,0))</f>
        <v>0</v>
      </c>
      <c r="U9" s="13">
        <f>INDEX(Calculator!$AP$4:$AP$300,MATCH(B9,Calculator!$A$4:$A$300,0))</f>
        <v>0</v>
      </c>
    </row>
    <row r="10" spans="2:21" x14ac:dyDescent="0.2">
      <c r="B10" s="7" t="s">
        <v>24</v>
      </c>
      <c r="C10" s="8">
        <f>INDEX(Calculator!$G$4:$G$300,MATCH(B10,Calculator!$A$4:$A$300,0))</f>
        <v>5</v>
      </c>
      <c r="D10" s="9">
        <f>INDEX(Calculator!$F$4:$F$300,MATCH(B10,Calculator!$A$4:$A$300,0))</f>
        <v>3208.6292389126593</v>
      </c>
      <c r="E10" s="10">
        <f>INDEX('Calculator AG'!$G$4:$G$300,MATCH(B10,'Calculator AG'!$A$4:$A$300,0))</f>
        <v>5</v>
      </c>
      <c r="F10" s="9">
        <f>INDEX('Calculator AG'!$F$4:$F$300,MATCH(B10,'Calculator AG'!$A$4:$A$300,0))</f>
        <v>3208.6292389126593</v>
      </c>
      <c r="G10" s="11" t="e">
        <f>INDEX(Calculator!$D$4:$D$300,MATCH(B10,Calculator!$A$4:$A$300,0))</f>
        <v>#VALUE!</v>
      </c>
      <c r="H10" s="11" t="e">
        <f>INDEX('Calculator AG'!$D$4:$D$300,MATCH(B10,'Calculator AG'!$A$4:$A$300,0))</f>
        <v>#VALUE!</v>
      </c>
      <c r="I10" s="66">
        <f t="shared" si="1"/>
        <v>641.7258477825319</v>
      </c>
      <c r="J10" s="66">
        <f>COUNTIF(Results!K:K,'Final ranking'!B10)</f>
        <v>8</v>
      </c>
      <c r="K10" s="66">
        <f t="shared" si="2"/>
        <v>401.07865486408241</v>
      </c>
      <c r="L10" s="13">
        <f>INDEX(Calculator!$AB$4:$AB$300,MATCH(B10,Calculator!$A$4:$A$300,0))</f>
        <v>0</v>
      </c>
      <c r="M10" s="13">
        <f>INDEX(Calculator!$AD$4:$AD$300,MATCH(B10,Calculator!$A$4:$A$300,0))</f>
        <v>0</v>
      </c>
      <c r="N10" s="14">
        <f>INDEX(Calculator!$AE$4:$AE$300,MATCH(B10,Calculator!$A$4:$A$300,0))</f>
        <v>0</v>
      </c>
      <c r="O10" s="14">
        <f>INDEX(Calculator!$AG$4:$AG$300,MATCH(B10,Calculator!$A$4:$A$300,0))</f>
        <v>0</v>
      </c>
      <c r="P10" s="13">
        <f>INDEX(Calculator!$AH$4:$AH$300,MATCH(B10,Calculator!$A$4:$A$300,0))</f>
        <v>0</v>
      </c>
      <c r="Q10" s="13">
        <f>INDEX(Calculator!$AJ$4:$AJ$300,MATCH(B10,Calculator!$A$4:$A$300,0))</f>
        <v>0</v>
      </c>
      <c r="R10" s="14">
        <f>INDEX(Calculator!$AK$4:$AK$300,MATCH(B10,Calculator!$A$4:$A$300,0))</f>
        <v>0</v>
      </c>
      <c r="S10" s="14">
        <f>INDEX(Calculator!$AM$4:$AM$300,MATCH(B10,Calculator!$A$4:$A$300,0))</f>
        <v>0</v>
      </c>
      <c r="T10" s="13">
        <f>INDEX(Calculator!$AN$4:$AN$300,MATCH(B10,Calculator!$A$4:$A$300,0))</f>
        <v>0</v>
      </c>
      <c r="U10" s="13">
        <f>INDEX(Calculator!$AP$4:$AP$300,MATCH(B10,Calculator!$A$4:$A$300,0))</f>
        <v>0</v>
      </c>
    </row>
    <row r="11" spans="2:21" x14ac:dyDescent="0.2">
      <c r="B11" s="7" t="s">
        <v>25</v>
      </c>
      <c r="C11" s="8">
        <f>INDEX(Calculator!$G$4:$G$300,MATCH(B11,Calculator!$A$4:$A$300,0))</f>
        <v>9</v>
      </c>
      <c r="D11" s="9">
        <f>INDEX(Calculator!$F$4:$F$300,MATCH(B11,Calculator!$A$4:$A$300,0))</f>
        <v>1747.5230956989385</v>
      </c>
      <c r="E11" s="10">
        <f>INDEX('Calculator AG'!$G$4:$G$300,MATCH(B11,'Calculator AG'!$A$4:$A$300,0))</f>
        <v>9</v>
      </c>
      <c r="F11" s="9">
        <f>INDEX('Calculator AG'!$F$4:$F$300,MATCH(B11,'Calculator AG'!$A$4:$A$300,0))</f>
        <v>2347.7439126190002</v>
      </c>
      <c r="G11" s="11" t="e">
        <f>INDEX(Calculator!$D$4:$D$300,MATCH(B11,Calculator!$A$4:$A$300,0))</f>
        <v>#VALUE!</v>
      </c>
      <c r="H11" s="11" t="e">
        <f>INDEX('Calculator AG'!$D$4:$D$300,MATCH(B11,'Calculator AG'!$A$4:$A$300,0))</f>
        <v>#VALUE!</v>
      </c>
      <c r="I11" s="66">
        <f t="shared" si="1"/>
        <v>194.1692328554376</v>
      </c>
      <c r="J11" s="66">
        <f>COUNTIF(Results!K:K,'Final ranking'!B11)</f>
        <v>39</v>
      </c>
      <c r="K11" s="66">
        <f t="shared" si="2"/>
        <v>44.808284505100985</v>
      </c>
      <c r="L11" s="13">
        <f>INDEX(Calculator!$AB$4:$AB$300,MATCH(B11,Calculator!$A$4:$A$300,0))</f>
        <v>0</v>
      </c>
      <c r="M11" s="13">
        <f>INDEX(Calculator!$AD$4:$AD$300,MATCH(B11,Calculator!$A$4:$A$300,0))</f>
        <v>0</v>
      </c>
      <c r="N11" s="14">
        <f>INDEX(Calculator!$AE$4:$AE$300,MATCH(B11,Calculator!$A$4:$A$300,0))</f>
        <v>0</v>
      </c>
      <c r="O11" s="14">
        <f>INDEX(Calculator!$AG$4:$AG$300,MATCH(B11,Calculator!$A$4:$A$300,0))</f>
        <v>0</v>
      </c>
      <c r="P11" s="13">
        <f>INDEX(Calculator!$AH$4:$AH$300,MATCH(B11,Calculator!$A$4:$A$300,0))</f>
        <v>0</v>
      </c>
      <c r="Q11" s="13">
        <f>INDEX(Calculator!$AJ$4:$AJ$300,MATCH(B11,Calculator!$A$4:$A$300,0))</f>
        <v>0</v>
      </c>
      <c r="R11" s="14">
        <f>INDEX(Calculator!$AK$4:$AK$300,MATCH(B11,Calculator!$A$4:$A$300,0))</f>
        <v>0</v>
      </c>
      <c r="S11" s="14">
        <f>INDEX(Calculator!$AM$4:$AM$300,MATCH(B11,Calculator!$A$4:$A$300,0))</f>
        <v>0</v>
      </c>
      <c r="T11" s="13">
        <f>INDEX(Calculator!$AN$4:$AN$300,MATCH(B11,Calculator!$A$4:$A$300,0))</f>
        <v>1245.9376885125766</v>
      </c>
      <c r="U11" s="13">
        <f>INDEX(Calculator!$AP$4:$AP$300,MATCH(B11,Calculator!$A$4:$A$300,0))</f>
        <v>1</v>
      </c>
    </row>
    <row r="12" spans="2:21" x14ac:dyDescent="0.2">
      <c r="B12" s="7" t="s">
        <v>26</v>
      </c>
      <c r="C12" s="8">
        <f>INDEX(Calculator!$G$4:$G$300,MATCH(B12,Calculator!$A$4:$A$300,0))</f>
        <v>19</v>
      </c>
      <c r="D12" s="9">
        <f>INDEX(Calculator!$F$4:$F$300,MATCH(B12,Calculator!$A$4:$A$300,0))</f>
        <v>5950.5990601463518</v>
      </c>
      <c r="E12" s="10">
        <f>INDEX('Calculator AG'!$G$4:$G$300,MATCH(B12,'Calculator AG'!$A$4:$A$300,0))</f>
        <v>19</v>
      </c>
      <c r="F12" s="9">
        <f>INDEX('Calculator AG'!$F$4:$F$300,MATCH(B12,'Calculator AG'!$A$4:$A$300,0))</f>
        <v>6497.9830356502034</v>
      </c>
      <c r="G12" s="11">
        <f>INDEX(Calculator!$D$4:$D$300,MATCH(B12,Calculator!$A$4:$A$300,0))</f>
        <v>1</v>
      </c>
      <c r="H12" s="11">
        <f>INDEX('Calculator AG'!$D$4:$D$300,MATCH(B12,'Calculator AG'!$A$4:$A$300,0))</f>
        <v>2</v>
      </c>
      <c r="I12" s="66">
        <f t="shared" si="1"/>
        <v>313.18942421822902</v>
      </c>
      <c r="J12" s="66">
        <f>COUNTIF(Results!K:K,'Final ranking'!B12)</f>
        <v>74</v>
      </c>
      <c r="K12" s="66">
        <f t="shared" si="2"/>
        <v>80.413500812788541</v>
      </c>
      <c r="L12" s="13">
        <f>INDEX(Calculator!$AB$4:$AB$300,MATCH(B12,Calculator!$A$4:$A$300,0))</f>
        <v>1626.0754778445787</v>
      </c>
      <c r="M12" s="13">
        <f>INDEX(Calculator!$AD$4:$AD$300,MATCH(B12,Calculator!$A$4:$A$300,0))</f>
        <v>1</v>
      </c>
      <c r="N12" s="14">
        <f>INDEX(Calculator!$AE$4:$AE$300,MATCH(B12,Calculator!$A$4:$A$300,0))</f>
        <v>2392.7814689340744</v>
      </c>
      <c r="O12" s="14">
        <f>INDEX(Calculator!$AG$4:$AG$300,MATCH(B12,Calculator!$A$4:$A$300,0))</f>
        <v>1</v>
      </c>
      <c r="P12" s="13">
        <f>INDEX(Calculator!$AH$4:$AH$300,MATCH(B12,Calculator!$A$4:$A$300,0))</f>
        <v>852.91385404447601</v>
      </c>
      <c r="Q12" s="13">
        <f>INDEX(Calculator!$AJ$4:$AJ$300,MATCH(B12,Calculator!$A$4:$A$300,0))</f>
        <v>1</v>
      </c>
      <c r="R12" s="14">
        <f>INDEX(Calculator!$AK$4:$AK$300,MATCH(B12,Calculator!$A$4:$A$300,0))</f>
        <v>0</v>
      </c>
      <c r="S12" s="14">
        <f>INDEX(Calculator!$AM$4:$AM$300,MATCH(B12,Calculator!$A$4:$A$300,0))</f>
        <v>0</v>
      </c>
      <c r="T12" s="13">
        <f>INDEX(Calculator!$AN$4:$AN$300,MATCH(B12,Calculator!$A$4:$A$300,0))</f>
        <v>573.09898563953152</v>
      </c>
      <c r="U12" s="13">
        <f>INDEX(Calculator!$AP$4:$AP$300,MATCH(B12,Calculator!$A$4:$A$300,0))</f>
        <v>3</v>
      </c>
    </row>
    <row r="13" spans="2:21" x14ac:dyDescent="0.2">
      <c r="B13" s="7" t="s">
        <v>27</v>
      </c>
      <c r="C13" s="8">
        <f>INDEX(Calculator!$G$4:$G$300,MATCH(B13,Calculator!$A$4:$A$300,0))</f>
        <v>0</v>
      </c>
      <c r="D13" s="9">
        <f>INDEX(Calculator!$F$4:$F$300,MATCH(B13,Calculator!$A$4:$A$300,0))</f>
        <v>0</v>
      </c>
      <c r="E13" s="10">
        <f>INDEX('Calculator AG'!$G$4:$G$300,MATCH(B13,'Calculator AG'!$A$4:$A$300,0))</f>
        <v>0</v>
      </c>
      <c r="F13" s="9">
        <f>INDEX('Calculator AG'!$F$4:$F$300,MATCH(B13,'Calculator AG'!$A$4:$A$300,0))</f>
        <v>0</v>
      </c>
      <c r="G13" s="11" t="e">
        <f>INDEX(Calculator!$D$4:$D$300,MATCH(B13,Calculator!$A$4:$A$300,0))</f>
        <v>#VALUE!</v>
      </c>
      <c r="H13" s="11" t="e">
        <f>INDEX('Calculator AG'!$D$4:$D$300,MATCH(B13,'Calculator AG'!$A$4:$A$300,0))</f>
        <v>#VALUE!</v>
      </c>
      <c r="I13" s="66" t="e">
        <f t="shared" si="1"/>
        <v>#DIV/0!</v>
      </c>
      <c r="J13" s="66">
        <f>COUNTIF(Results!K:K,'Final ranking'!B13)</f>
        <v>0</v>
      </c>
      <c r="K13" s="66" t="e">
        <f t="shared" si="2"/>
        <v>#DIV/0!</v>
      </c>
      <c r="L13" s="13">
        <f>INDEX(Calculator!$AB$4:$AB$300,MATCH(B13,Calculator!$A$4:$A$300,0))</f>
        <v>0</v>
      </c>
      <c r="M13" s="13">
        <f>INDEX(Calculator!$AD$4:$AD$300,MATCH(B13,Calculator!$A$4:$A$300,0))</f>
        <v>0</v>
      </c>
      <c r="N13" s="14">
        <f>INDEX(Calculator!$AE$4:$AE$300,MATCH(B13,Calculator!$A$4:$A$300,0))</f>
        <v>0</v>
      </c>
      <c r="O13" s="14">
        <f>INDEX(Calculator!$AG$4:$AG$300,MATCH(B13,Calculator!$A$4:$A$300,0))</f>
        <v>0</v>
      </c>
      <c r="P13" s="13">
        <f>INDEX(Calculator!$AH$4:$AH$300,MATCH(B13,Calculator!$A$4:$A$300,0))</f>
        <v>0</v>
      </c>
      <c r="Q13" s="13">
        <f>INDEX(Calculator!$AJ$4:$AJ$300,MATCH(B13,Calculator!$A$4:$A$300,0))</f>
        <v>0</v>
      </c>
      <c r="R13" s="14">
        <f>INDEX(Calculator!$AK$4:$AK$300,MATCH(B13,Calculator!$A$4:$A$300,0))</f>
        <v>0</v>
      </c>
      <c r="S13" s="14">
        <f>INDEX(Calculator!$AM$4:$AM$300,MATCH(B13,Calculator!$A$4:$A$300,0))</f>
        <v>0</v>
      </c>
      <c r="T13" s="13">
        <f>INDEX(Calculator!$AN$4:$AN$300,MATCH(B13,Calculator!$A$4:$A$300,0))</f>
        <v>0</v>
      </c>
      <c r="U13" s="13">
        <f>INDEX(Calculator!$AP$4:$AP$300,MATCH(B13,Calculator!$A$4:$A$300,0))</f>
        <v>0</v>
      </c>
    </row>
    <row r="14" spans="2:21" x14ac:dyDescent="0.2">
      <c r="B14" s="7" t="s">
        <v>28</v>
      </c>
      <c r="C14" s="8">
        <f>INDEX(Calculator!$G$4:$G$300,MATCH(B14,Calculator!$A$4:$A$300,0))</f>
        <v>12</v>
      </c>
      <c r="D14" s="9">
        <f>INDEX(Calculator!$F$4:$F$300,MATCH(B14,Calculator!$A$4:$A$300,0))</f>
        <v>1809.3541173776941</v>
      </c>
      <c r="E14" s="10">
        <f>INDEX('Calculator AG'!$G$4:$G$300,MATCH(B14,'Calculator AG'!$A$4:$A$300,0))</f>
        <v>12</v>
      </c>
      <c r="F14" s="9">
        <f>INDEX('Calculator AG'!$F$4:$F$300,MATCH(B14,'Calculator AG'!$A$4:$A$300,0))</f>
        <v>3036.7989049650978</v>
      </c>
      <c r="G14" s="11">
        <f>INDEX(Calculator!$D$4:$D$300,MATCH(B14,Calculator!$A$4:$A$300,0))</f>
        <v>4</v>
      </c>
      <c r="H14" s="11">
        <f>INDEX('Calculator AG'!$D$4:$D$300,MATCH(B14,'Calculator AG'!$A$4:$A$300,0))</f>
        <v>3</v>
      </c>
      <c r="I14" s="66">
        <f t="shared" si="1"/>
        <v>150.7795097814745</v>
      </c>
      <c r="J14" s="66">
        <f>COUNTIF(Results!K:K,'Final ranking'!B14)</f>
        <v>23</v>
      </c>
      <c r="K14" s="66">
        <f t="shared" si="2"/>
        <v>78.667570320769315</v>
      </c>
      <c r="L14" s="13">
        <f>INDEX(Calculator!$AB$4:$AB$300,MATCH(B14,Calculator!$A$4:$A$300,0))</f>
        <v>0</v>
      </c>
      <c r="M14" s="13">
        <f>INDEX(Calculator!$AD$4:$AD$300,MATCH(B14,Calculator!$A$4:$A$300,0))</f>
        <v>0</v>
      </c>
      <c r="N14" s="14">
        <f>INDEX(Calculator!$AE$4:$AE$300,MATCH(B14,Calculator!$A$4:$A$300,0))</f>
        <v>0</v>
      </c>
      <c r="O14" s="14">
        <f>INDEX(Calculator!$AG$4:$AG$300,MATCH(B14,Calculator!$A$4:$A$300,0))</f>
        <v>0</v>
      </c>
      <c r="P14" s="13">
        <f>INDEX(Calculator!$AH$4:$AH$300,MATCH(B14,Calculator!$A$4:$A$300,0))</f>
        <v>0</v>
      </c>
      <c r="Q14" s="13">
        <f>INDEX(Calculator!$AJ$4:$AJ$300,MATCH(B14,Calculator!$A$4:$A$300,0))</f>
        <v>0</v>
      </c>
      <c r="R14" s="14">
        <f>INDEX(Calculator!$AK$4:$AK$300,MATCH(B14,Calculator!$A$4:$A$300,0))</f>
        <v>0</v>
      </c>
      <c r="S14" s="14">
        <f>INDEX(Calculator!$AM$4:$AM$300,MATCH(B14,Calculator!$A$4:$A$300,0))</f>
        <v>0</v>
      </c>
      <c r="T14" s="13">
        <f>INDEX(Calculator!$AN$4:$AN$300,MATCH(B14,Calculator!$A$4:$A$300,0))</f>
        <v>553.78366474858308</v>
      </c>
      <c r="U14" s="13">
        <f>INDEX(Calculator!$AP$4:$AP$300,MATCH(B14,Calculator!$A$4:$A$300,0))</f>
        <v>4</v>
      </c>
    </row>
    <row r="15" spans="2:21" x14ac:dyDescent="0.2">
      <c r="B15" s="7"/>
      <c r="C15" s="8" t="e">
        <f>INDEX(Calculator!$G$4:$G$300,MATCH(B15,Calculator!$A$4:$A$300,0))</f>
        <v>#N/A</v>
      </c>
      <c r="D15" s="9" t="e">
        <f>INDEX(Calculator!$F$4:$F$300,MATCH(B15,Calculator!$A$4:$A$300,0))</f>
        <v>#N/A</v>
      </c>
      <c r="E15" s="10" t="e">
        <f>INDEX('Calculator AG'!$G$4:$G$300,MATCH(B15,'Calculator AG'!$A$4:$A$300,0))</f>
        <v>#N/A</v>
      </c>
      <c r="F15" s="9" t="e">
        <f>INDEX('Calculator AG'!$F$4:$F$300,MATCH(B15,'Calculator AG'!$A$4:$A$300,0))</f>
        <v>#N/A</v>
      </c>
      <c r="G15" s="11" t="e">
        <f>INDEX(Calculator!$D$4:$D$300,MATCH(B15,Calculator!$A$4:$A$300,0))</f>
        <v>#N/A</v>
      </c>
      <c r="H15" s="11" t="e">
        <f>INDEX('Calculator AG'!$D$4:$D$300,MATCH(B15,'Calculator AG'!$A$4:$A$300,0))</f>
        <v>#N/A</v>
      </c>
      <c r="I15" s="66" t="e">
        <f t="shared" si="1"/>
        <v>#N/A</v>
      </c>
      <c r="J15" s="66">
        <f>COUNTIF(Results!K:K,'Final ranking'!B15)</f>
        <v>0</v>
      </c>
      <c r="K15" s="66" t="e">
        <f t="shared" si="2"/>
        <v>#N/A</v>
      </c>
      <c r="L15" s="13" t="e">
        <f>INDEX(Calculator!$AB$4:$AB$300,MATCH(B15,Calculator!$A$4:$A$300,0))</f>
        <v>#N/A</v>
      </c>
      <c r="M15" s="13" t="e">
        <f>INDEX(Calculator!$AD$4:$AD$300,MATCH(B15,Calculator!$A$4:$A$300,0))</f>
        <v>#N/A</v>
      </c>
      <c r="N15" s="14" t="e">
        <f>INDEX(Calculator!$AE$4:$AE$300,MATCH(B15,Calculator!$A$4:$A$300,0))</f>
        <v>#N/A</v>
      </c>
      <c r="O15" s="14" t="e">
        <f>INDEX(Calculator!$AG$4:$AG$300,MATCH(B15,Calculator!$A$4:$A$300,0))</f>
        <v>#N/A</v>
      </c>
      <c r="P15" s="13" t="e">
        <f>INDEX(Calculator!$AH$4:$AH$300,MATCH(B15,Calculator!$A$4:$A$300,0))</f>
        <v>#N/A</v>
      </c>
      <c r="Q15" s="13" t="e">
        <f>INDEX(Calculator!$AJ$4:$AJ$300,MATCH(B15,Calculator!$A$4:$A$300,0))</f>
        <v>#N/A</v>
      </c>
      <c r="R15" s="14" t="e">
        <f>INDEX(Calculator!$AK$4:$AK$300,MATCH(B15,Calculator!$A$4:$A$300,0))</f>
        <v>#N/A</v>
      </c>
      <c r="S15" s="14" t="e">
        <f>INDEX(Calculator!$AM$4:$AM$300,MATCH(B15,Calculator!$A$4:$A$300,0))</f>
        <v>#N/A</v>
      </c>
      <c r="T15" s="13" t="e">
        <f>INDEX(Calculator!$AN$4:$AN$300,MATCH(B15,Calculator!$A$4:$A$300,0))</f>
        <v>#N/A</v>
      </c>
      <c r="U15" s="13" t="e">
        <f>INDEX(Calculator!$AP$4:$AP$300,MATCH(B15,Calculator!$A$4:$A$300,0))</f>
        <v>#N/A</v>
      </c>
    </row>
    <row r="16" spans="2:21" x14ac:dyDescent="0.2">
      <c r="B16" s="7"/>
      <c r="C16" s="8" t="e">
        <f>INDEX(Calculator!$G$4:$G$300,MATCH(B16,Calculator!$A$4:$A$300,0))</f>
        <v>#N/A</v>
      </c>
      <c r="D16" s="9" t="e">
        <f>INDEX(Calculator!$F$4:$F$300,MATCH(B16,Calculator!$A$4:$A$300,0))</f>
        <v>#N/A</v>
      </c>
      <c r="E16" s="10" t="e">
        <f>INDEX('Calculator AG'!$G$4:$G$300,MATCH(B16,'Calculator AG'!$A$4:$A$300,0))</f>
        <v>#N/A</v>
      </c>
      <c r="F16" s="9" t="e">
        <f>INDEX('Calculator AG'!$F$4:$F$300,MATCH(B16,'Calculator AG'!$A$4:$A$300,0))</f>
        <v>#N/A</v>
      </c>
      <c r="G16" s="11" t="e">
        <f>INDEX(Calculator!$D$4:$D$300,MATCH(B16,Calculator!$A$4:$A$300,0))</f>
        <v>#N/A</v>
      </c>
      <c r="H16" s="11" t="e">
        <f>INDEX('Calculator AG'!$D$4:$D$300,MATCH(B16,'Calculator AG'!$A$4:$A$300,0))</f>
        <v>#N/A</v>
      </c>
      <c r="I16" s="66" t="e">
        <f t="shared" si="1"/>
        <v>#N/A</v>
      </c>
      <c r="J16" s="66">
        <f>COUNTIF(Results!K:K,'Final ranking'!B16)</f>
        <v>0</v>
      </c>
      <c r="K16" s="66" t="e">
        <f t="shared" si="2"/>
        <v>#N/A</v>
      </c>
      <c r="L16" s="13" t="e">
        <f>INDEX(Calculator!$AB$4:$AB$300,MATCH(B16,Calculator!$A$4:$A$300,0))</f>
        <v>#N/A</v>
      </c>
      <c r="M16" s="13" t="e">
        <f>INDEX(Calculator!$AD$4:$AD$300,MATCH(B16,Calculator!$A$4:$A$300,0))</f>
        <v>#N/A</v>
      </c>
      <c r="N16" s="14" t="e">
        <f>INDEX(Calculator!$AE$4:$AE$300,MATCH(B16,Calculator!$A$4:$A$300,0))</f>
        <v>#N/A</v>
      </c>
      <c r="O16" s="14" t="e">
        <f>INDEX(Calculator!$AG$4:$AG$300,MATCH(B16,Calculator!$A$4:$A$300,0))</f>
        <v>#N/A</v>
      </c>
      <c r="P16" s="13" t="e">
        <f>INDEX(Calculator!$AH$4:$AH$300,MATCH(B16,Calculator!$A$4:$A$300,0))</f>
        <v>#N/A</v>
      </c>
      <c r="Q16" s="13" t="e">
        <f>INDEX(Calculator!$AJ$4:$AJ$300,MATCH(B16,Calculator!$A$4:$A$300,0))</f>
        <v>#N/A</v>
      </c>
      <c r="R16" s="14" t="e">
        <f>INDEX(Calculator!$AK$4:$AK$300,MATCH(B16,Calculator!$A$4:$A$300,0))</f>
        <v>#N/A</v>
      </c>
      <c r="S16" s="14" t="e">
        <f>INDEX(Calculator!$AM$4:$AM$300,MATCH(B16,Calculator!$A$4:$A$300,0))</f>
        <v>#N/A</v>
      </c>
      <c r="T16" s="13" t="e">
        <f>INDEX(Calculator!$AN$4:$AN$300,MATCH(B16,Calculator!$A$4:$A$300,0))</f>
        <v>#N/A</v>
      </c>
      <c r="U16" s="13" t="e">
        <f>INDEX(Calculator!$AP$4:$AP$300,MATCH(B16,Calculator!$A$4:$A$300,0))</f>
        <v>#N/A</v>
      </c>
    </row>
    <row r="17" spans="1:21" x14ac:dyDescent="0.2">
      <c r="B17" s="7"/>
      <c r="C17" s="8" t="e">
        <f>INDEX(Calculator!$G$4:$G$300,MATCH(B17,Calculator!$A$4:$A$300,0))</f>
        <v>#N/A</v>
      </c>
      <c r="D17" s="9" t="e">
        <f>INDEX(Calculator!$F$4:$F$300,MATCH(B17,Calculator!$A$4:$A$300,0))</f>
        <v>#N/A</v>
      </c>
      <c r="E17" s="10" t="e">
        <f>INDEX('Calculator AG'!$G$4:$G$300,MATCH(B17,'Calculator AG'!$A$4:$A$300,0))</f>
        <v>#N/A</v>
      </c>
      <c r="F17" s="9" t="e">
        <f>INDEX('Calculator AG'!$F$4:$F$300,MATCH(B17,'Calculator AG'!$A$4:$A$300,0))</f>
        <v>#N/A</v>
      </c>
      <c r="G17" s="11" t="e">
        <f>INDEX(Calculator!$D$4:$D$300,MATCH(B17,Calculator!$A$4:$A$300,0))</f>
        <v>#N/A</v>
      </c>
      <c r="H17" s="11" t="e">
        <f>INDEX('Calculator AG'!$D$4:$D$300,MATCH(B17,'Calculator AG'!$A$4:$A$300,0))</f>
        <v>#N/A</v>
      </c>
      <c r="I17" s="66" t="e">
        <f t="shared" si="1"/>
        <v>#N/A</v>
      </c>
      <c r="J17" s="66">
        <f>COUNTIF(Results!K:K,'Final ranking'!B17)</f>
        <v>0</v>
      </c>
      <c r="K17" s="66" t="e">
        <f t="shared" si="2"/>
        <v>#N/A</v>
      </c>
      <c r="L17" s="13" t="e">
        <f>INDEX(Calculator!$AB$4:$AB$300,MATCH(B17,Calculator!$A$4:$A$300,0))</f>
        <v>#N/A</v>
      </c>
      <c r="M17" s="13" t="e">
        <f>INDEX(Calculator!$AD$4:$AD$300,MATCH(B17,Calculator!$A$4:$A$300,0))</f>
        <v>#N/A</v>
      </c>
      <c r="N17" s="14" t="e">
        <f>INDEX(Calculator!$AE$4:$AE$300,MATCH(B17,Calculator!$A$4:$A$300,0))</f>
        <v>#N/A</v>
      </c>
      <c r="O17" s="14" t="e">
        <f>INDEX(Calculator!$AG$4:$AG$300,MATCH(B17,Calculator!$A$4:$A$300,0))</f>
        <v>#N/A</v>
      </c>
      <c r="P17" s="13" t="e">
        <f>INDEX(Calculator!$AH$4:$AH$300,MATCH(B17,Calculator!$A$4:$A$300,0))</f>
        <v>#N/A</v>
      </c>
      <c r="Q17" s="13" t="e">
        <f>INDEX(Calculator!$AJ$4:$AJ$300,MATCH(B17,Calculator!$A$4:$A$300,0))</f>
        <v>#N/A</v>
      </c>
      <c r="R17" s="14" t="e">
        <f>INDEX(Calculator!$AK$4:$AK$300,MATCH(B17,Calculator!$A$4:$A$300,0))</f>
        <v>#N/A</v>
      </c>
      <c r="S17" s="14" t="e">
        <f>INDEX(Calculator!$AM$4:$AM$300,MATCH(B17,Calculator!$A$4:$A$300,0))</f>
        <v>#N/A</v>
      </c>
      <c r="T17" s="13" t="e">
        <f>INDEX(Calculator!$AN$4:$AN$300,MATCH(B17,Calculator!$A$4:$A$300,0))</f>
        <v>#N/A</v>
      </c>
      <c r="U17" s="13" t="e">
        <f>INDEX(Calculator!$AP$4:$AP$300,MATCH(B17,Calculator!$A$4:$A$300,0))</f>
        <v>#N/A</v>
      </c>
    </row>
    <row r="18" spans="1:21" x14ac:dyDescent="0.2">
      <c r="B18" s="7"/>
      <c r="C18" s="8" t="e">
        <f>INDEX(Calculator!$G$4:$G$300,MATCH(B18,Calculator!$A$4:$A$300,0))</f>
        <v>#N/A</v>
      </c>
      <c r="D18" s="9" t="e">
        <f>INDEX(Calculator!$F$4:$F$300,MATCH(B18,Calculator!$A$4:$A$300,0))</f>
        <v>#N/A</v>
      </c>
      <c r="E18" s="10" t="e">
        <f>INDEX('Calculator AG'!$G$4:$G$300,MATCH(B18,'Calculator AG'!$A$4:$A$300,0))</f>
        <v>#N/A</v>
      </c>
      <c r="F18" s="9" t="e">
        <f>INDEX('Calculator AG'!$F$4:$F$300,MATCH(B18,'Calculator AG'!$A$4:$A$300,0))</f>
        <v>#N/A</v>
      </c>
      <c r="G18" s="11" t="e">
        <f>INDEX(Calculator!$D$4:$D$300,MATCH(B18,Calculator!$A$4:$A$300,0))</f>
        <v>#N/A</v>
      </c>
      <c r="H18" s="11" t="e">
        <f>INDEX('Calculator AG'!$D$4:$D$300,MATCH(B18,'Calculator AG'!$A$4:$A$300,0))</f>
        <v>#N/A</v>
      </c>
      <c r="I18" s="66" t="e">
        <f t="shared" si="1"/>
        <v>#N/A</v>
      </c>
      <c r="J18" s="66">
        <f>COUNTIF(Results!K:K,'Final ranking'!B18)</f>
        <v>0</v>
      </c>
      <c r="K18" s="66" t="e">
        <f t="shared" si="2"/>
        <v>#N/A</v>
      </c>
      <c r="L18" s="13" t="e">
        <f>INDEX(Calculator!$AB$4:$AB$300,MATCH(B18,Calculator!$A$4:$A$300,0))</f>
        <v>#N/A</v>
      </c>
      <c r="M18" s="13" t="e">
        <f>INDEX(Calculator!$AD$4:$AD$300,MATCH(B18,Calculator!$A$4:$A$300,0))</f>
        <v>#N/A</v>
      </c>
      <c r="N18" s="14" t="e">
        <f>INDEX(Calculator!$AE$4:$AE$300,MATCH(B18,Calculator!$A$4:$A$300,0))</f>
        <v>#N/A</v>
      </c>
      <c r="O18" s="14" t="e">
        <f>INDEX(Calculator!$AG$4:$AG$300,MATCH(B18,Calculator!$A$4:$A$300,0))</f>
        <v>#N/A</v>
      </c>
      <c r="P18" s="13" t="e">
        <f>INDEX(Calculator!$AH$4:$AH$300,MATCH(B18,Calculator!$A$4:$A$300,0))</f>
        <v>#N/A</v>
      </c>
      <c r="Q18" s="13" t="e">
        <f>INDEX(Calculator!$AJ$4:$AJ$300,MATCH(B18,Calculator!$A$4:$A$300,0))</f>
        <v>#N/A</v>
      </c>
      <c r="R18" s="14" t="e">
        <f>INDEX(Calculator!$AK$4:$AK$300,MATCH(B18,Calculator!$A$4:$A$300,0))</f>
        <v>#N/A</v>
      </c>
      <c r="S18" s="14" t="e">
        <f>INDEX(Calculator!$AM$4:$AM$300,MATCH(B18,Calculator!$A$4:$A$300,0))</f>
        <v>#N/A</v>
      </c>
      <c r="T18" s="13" t="e">
        <f>INDEX(Calculator!$AN$4:$AN$300,MATCH(B18,Calculator!$A$4:$A$300,0))</f>
        <v>#N/A</v>
      </c>
      <c r="U18" s="13" t="e">
        <f>INDEX(Calculator!$AP$4:$AP$300,MATCH(B18,Calculator!$A$4:$A$300,0))</f>
        <v>#N/A</v>
      </c>
    </row>
    <row r="19" spans="1:21" x14ac:dyDescent="0.2">
      <c r="B19" s="7"/>
      <c r="C19" s="8" t="e">
        <f>INDEX(Calculator!$G$4:$G$300,MATCH(B19,Calculator!$A$4:$A$300,0))</f>
        <v>#N/A</v>
      </c>
      <c r="D19" s="9" t="e">
        <f>INDEX(Calculator!$F$4:$F$300,MATCH(B19,Calculator!$A$4:$A$300,0))</f>
        <v>#N/A</v>
      </c>
      <c r="E19" s="10" t="e">
        <f>INDEX('Calculator AG'!$G$4:$G$300,MATCH(B19,'Calculator AG'!$A$4:$A$300,0))</f>
        <v>#N/A</v>
      </c>
      <c r="F19" s="9" t="e">
        <f>INDEX('Calculator AG'!$F$4:$F$300,MATCH(B19,'Calculator AG'!$A$4:$A$300,0))</f>
        <v>#N/A</v>
      </c>
      <c r="G19" s="11" t="e">
        <f>INDEX(Calculator!$D$4:$D$300,MATCH(B19,Calculator!$A$4:$A$300,0))</f>
        <v>#N/A</v>
      </c>
      <c r="H19" s="11" t="e">
        <f>INDEX('Calculator AG'!$D$4:$D$300,MATCH(B19,'Calculator AG'!$A$4:$A$300,0))</f>
        <v>#N/A</v>
      </c>
      <c r="I19" s="66" t="e">
        <f t="shared" si="1"/>
        <v>#N/A</v>
      </c>
      <c r="J19" s="66">
        <f>COUNTIF(Results!K:K,'Final ranking'!B19)</f>
        <v>0</v>
      </c>
      <c r="K19" s="66" t="e">
        <f t="shared" si="2"/>
        <v>#N/A</v>
      </c>
      <c r="L19" s="13" t="e">
        <f>INDEX(Calculator!$AB$4:$AB$300,MATCH(B19,Calculator!$A$4:$A$300,0))</f>
        <v>#N/A</v>
      </c>
      <c r="M19" s="13" t="e">
        <f>INDEX(Calculator!$AD$4:$AD$300,MATCH(B19,Calculator!$A$4:$A$300,0))</f>
        <v>#N/A</v>
      </c>
      <c r="N19" s="14" t="e">
        <f>INDEX(Calculator!$AE$4:$AE$300,MATCH(B19,Calculator!$A$4:$A$300,0))</f>
        <v>#N/A</v>
      </c>
      <c r="O19" s="14" t="e">
        <f>INDEX(Calculator!$AG$4:$AG$300,MATCH(B19,Calculator!$A$4:$A$300,0))</f>
        <v>#N/A</v>
      </c>
      <c r="P19" s="13" t="e">
        <f>INDEX(Calculator!$AH$4:$AH$300,MATCH(B19,Calculator!$A$4:$A$300,0))</f>
        <v>#N/A</v>
      </c>
      <c r="Q19" s="13" t="e">
        <f>INDEX(Calculator!$AJ$4:$AJ$300,MATCH(B19,Calculator!$A$4:$A$300,0))</f>
        <v>#N/A</v>
      </c>
      <c r="R19" s="14" t="e">
        <f>INDEX(Calculator!$AK$4:$AK$300,MATCH(B19,Calculator!$A$4:$A$300,0))</f>
        <v>#N/A</v>
      </c>
      <c r="S19" s="14" t="e">
        <f>INDEX(Calculator!$AM$4:$AM$300,MATCH(B19,Calculator!$A$4:$A$300,0))</f>
        <v>#N/A</v>
      </c>
      <c r="T19" s="13" t="e">
        <f>INDEX(Calculator!$AN$4:$AN$300,MATCH(B19,Calculator!$A$4:$A$300,0))</f>
        <v>#N/A</v>
      </c>
      <c r="U19" s="13" t="e">
        <f>INDEX(Calculator!$AP$4:$AP$300,MATCH(B19,Calculator!$A$4:$A$300,0))</f>
        <v>#N/A</v>
      </c>
    </row>
    <row r="20" spans="1:21" x14ac:dyDescent="0.2">
      <c r="B20" s="7"/>
      <c r="C20" s="8" t="e">
        <f>INDEX(Calculator!$G$4:$G$300,MATCH(B20,Calculator!$A$4:$A$300,0))</f>
        <v>#N/A</v>
      </c>
      <c r="D20" s="9" t="e">
        <f>INDEX(Calculator!$F$4:$F$300,MATCH(B20,Calculator!$A$4:$A$300,0))</f>
        <v>#N/A</v>
      </c>
      <c r="E20" s="10" t="e">
        <f>INDEX('Calculator AG'!$G$4:$G$300,MATCH(B20,'Calculator AG'!$A$4:$A$300,0))</f>
        <v>#N/A</v>
      </c>
      <c r="F20" s="9" t="e">
        <f>INDEX('Calculator AG'!$F$4:$F$300,MATCH(B20,'Calculator AG'!$A$4:$A$300,0))</f>
        <v>#N/A</v>
      </c>
      <c r="G20" s="11" t="e">
        <f>INDEX(Calculator!$D$4:$D$300,MATCH(B20,Calculator!$A$4:$A$300,0))</f>
        <v>#N/A</v>
      </c>
      <c r="H20" s="11" t="e">
        <f>INDEX('Calculator AG'!$D$4:$D$300,MATCH(B20,'Calculator AG'!$A$4:$A$300,0))</f>
        <v>#N/A</v>
      </c>
      <c r="I20" s="66" t="e">
        <f t="shared" si="1"/>
        <v>#N/A</v>
      </c>
      <c r="J20" s="66">
        <f>COUNTIF(Results!K:K,'Final ranking'!B20)</f>
        <v>0</v>
      </c>
      <c r="K20" s="66" t="e">
        <f t="shared" si="2"/>
        <v>#N/A</v>
      </c>
      <c r="L20" s="13" t="e">
        <f>INDEX(Calculator!$AB$4:$AB$300,MATCH(B20,Calculator!$A$4:$A$300,0))</f>
        <v>#N/A</v>
      </c>
      <c r="M20" s="13" t="e">
        <f>INDEX(Calculator!$AD$4:$AD$300,MATCH(B20,Calculator!$A$4:$A$300,0))</f>
        <v>#N/A</v>
      </c>
      <c r="N20" s="14" t="e">
        <f>INDEX(Calculator!$AE$4:$AE$300,MATCH(B20,Calculator!$A$4:$A$300,0))</f>
        <v>#N/A</v>
      </c>
      <c r="O20" s="14" t="e">
        <f>INDEX(Calculator!$AG$4:$AG$300,MATCH(B20,Calculator!$A$4:$A$300,0))</f>
        <v>#N/A</v>
      </c>
      <c r="P20" s="13" t="e">
        <f>INDEX(Calculator!$AH$4:$AH$300,MATCH(B20,Calculator!$A$4:$A$300,0))</f>
        <v>#N/A</v>
      </c>
      <c r="Q20" s="13" t="e">
        <f>INDEX(Calculator!$AJ$4:$AJ$300,MATCH(B20,Calculator!$A$4:$A$300,0))</f>
        <v>#N/A</v>
      </c>
      <c r="R20" s="14" t="e">
        <f>INDEX(Calculator!$AK$4:$AK$300,MATCH(B20,Calculator!$A$4:$A$300,0))</f>
        <v>#N/A</v>
      </c>
      <c r="S20" s="14" t="e">
        <f>INDEX(Calculator!$AM$4:$AM$300,MATCH(B20,Calculator!$A$4:$A$300,0))</f>
        <v>#N/A</v>
      </c>
      <c r="T20" s="13" t="e">
        <f>INDEX(Calculator!$AN$4:$AN$300,MATCH(B20,Calculator!$A$4:$A$300,0))</f>
        <v>#N/A</v>
      </c>
      <c r="U20" s="13" t="e">
        <f>INDEX(Calculator!$AP$4:$AP$300,MATCH(B20,Calculator!$A$4:$A$300,0))</f>
        <v>#N/A</v>
      </c>
    </row>
    <row r="21" spans="1:21" ht="13.5" thickBot="1" x14ac:dyDescent="0.25">
      <c r="E21" s="15"/>
      <c r="F21" s="15"/>
      <c r="G21" s="15"/>
      <c r="H21" s="15"/>
      <c r="I21" s="15"/>
    </row>
    <row r="22" spans="1:21" x14ac:dyDescent="0.2">
      <c r="A22" s="68" t="s">
        <v>29</v>
      </c>
      <c r="B22" s="69"/>
      <c r="C22" s="69"/>
      <c r="D22" s="70"/>
      <c r="E22" s="71"/>
      <c r="F22" s="71"/>
      <c r="G22" s="71"/>
      <c r="H22" s="71"/>
      <c r="I22" s="15"/>
      <c r="K22" s="16"/>
    </row>
    <row r="23" spans="1:21" ht="13.5" thickBot="1" x14ac:dyDescent="0.25">
      <c r="A23" s="17"/>
      <c r="B23" s="18" t="s">
        <v>30</v>
      </c>
      <c r="C23" s="18" t="s">
        <v>15</v>
      </c>
      <c r="D23" s="19" t="s">
        <v>31</v>
      </c>
      <c r="E23" s="15"/>
      <c r="F23" s="15"/>
      <c r="G23" s="15"/>
      <c r="H23" s="15"/>
      <c r="I23" s="15"/>
      <c r="K23" s="16"/>
    </row>
    <row r="24" spans="1:21" x14ac:dyDescent="0.2">
      <c r="A24" s="20">
        <v>1</v>
      </c>
      <c r="B24" s="21" t="str">
        <f>INDEX($B$3:$B$20,MATCH(A24,$G$3:$G$20,0))</f>
        <v>Rhiannon Needham</v>
      </c>
      <c r="C24" s="22">
        <f>INDEX($D$3:$D$20,MATCH(A24,$G$3:$G$20,0))</f>
        <v>5950.5990601463518</v>
      </c>
      <c r="D24" s="23">
        <f>INDEX($C$3:$C$20,MATCH(A24,$G$3:$G$20,0))</f>
        <v>19</v>
      </c>
      <c r="E24" s="24"/>
      <c r="F24" s="15"/>
      <c r="G24" s="25"/>
      <c r="H24" s="25"/>
      <c r="I24" s="15"/>
      <c r="K24" s="16"/>
    </row>
    <row r="25" spans="1:21" x14ac:dyDescent="0.2">
      <c r="A25" s="20">
        <v>2</v>
      </c>
      <c r="B25" s="21" t="str">
        <f t="shared" ref="B25:B33" si="3">INDEX($B$3:$B$20,MATCH(A25,$G$3:$G$20,0))</f>
        <v>Camilla Allwood</v>
      </c>
      <c r="C25" s="22">
        <f t="shared" ref="C25:C33" si="4">INDEX($D$3:$D$20,MATCH(A25,$G$3:$G$20,0))</f>
        <v>2464.4268100091572</v>
      </c>
      <c r="D25" s="23">
        <f t="shared" ref="D25:D33" si="5">INDEX($C$3:$C$20,MATCH(A25,$G$3:$G$20,0))</f>
        <v>19</v>
      </c>
      <c r="E25" s="24"/>
      <c r="F25" s="15"/>
      <c r="G25" s="25"/>
      <c r="H25" s="25"/>
      <c r="I25" s="15"/>
      <c r="K25" s="16"/>
    </row>
    <row r="26" spans="1:21" x14ac:dyDescent="0.2">
      <c r="A26" s="20">
        <v>3</v>
      </c>
      <c r="B26" s="21" t="str">
        <f t="shared" si="3"/>
        <v>Caroline Torry</v>
      </c>
      <c r="C26" s="22">
        <f t="shared" si="4"/>
        <v>2064.5259312639482</v>
      </c>
      <c r="D26" s="23">
        <f t="shared" si="5"/>
        <v>12</v>
      </c>
      <c r="E26" s="24"/>
      <c r="F26" s="15"/>
      <c r="G26" s="25"/>
      <c r="H26" s="25"/>
      <c r="I26" s="15"/>
      <c r="K26" s="16"/>
    </row>
    <row r="27" spans="1:21" x14ac:dyDescent="0.2">
      <c r="A27" s="20">
        <v>4</v>
      </c>
      <c r="B27" s="21" t="str">
        <f t="shared" si="3"/>
        <v>Samantha Day</v>
      </c>
      <c r="C27" s="22">
        <f t="shared" si="4"/>
        <v>1809.3541173776941</v>
      </c>
      <c r="D27" s="23">
        <f t="shared" si="5"/>
        <v>12</v>
      </c>
      <c r="E27" s="24"/>
      <c r="F27" s="15"/>
      <c r="G27" s="25"/>
      <c r="H27" s="25"/>
      <c r="I27" s="15"/>
      <c r="K27" s="16"/>
    </row>
    <row r="28" spans="1:21" x14ac:dyDescent="0.2">
      <c r="A28" s="20">
        <v>5</v>
      </c>
      <c r="B28" s="21" t="e">
        <f t="shared" si="3"/>
        <v>#N/A</v>
      </c>
      <c r="C28" s="22" t="e">
        <f t="shared" si="4"/>
        <v>#N/A</v>
      </c>
      <c r="D28" s="23" t="e">
        <f t="shared" si="5"/>
        <v>#N/A</v>
      </c>
      <c r="E28" s="24"/>
      <c r="F28" s="15"/>
      <c r="G28" s="25"/>
      <c r="H28" s="25"/>
      <c r="I28" s="15"/>
      <c r="K28" s="16"/>
    </row>
    <row r="29" spans="1:21" x14ac:dyDescent="0.2">
      <c r="A29" s="20">
        <v>6</v>
      </c>
      <c r="B29" s="21" t="e">
        <f t="shared" si="3"/>
        <v>#N/A</v>
      </c>
      <c r="C29" s="22" t="e">
        <f t="shared" si="4"/>
        <v>#N/A</v>
      </c>
      <c r="D29" s="23" t="e">
        <f t="shared" si="5"/>
        <v>#N/A</v>
      </c>
      <c r="E29" s="24"/>
      <c r="F29" s="15"/>
      <c r="G29" s="25"/>
      <c r="H29" s="25"/>
      <c r="I29" s="15"/>
      <c r="K29" s="16"/>
    </row>
    <row r="30" spans="1:21" x14ac:dyDescent="0.2">
      <c r="A30" s="20">
        <v>7</v>
      </c>
      <c r="B30" s="21" t="e">
        <f t="shared" si="3"/>
        <v>#N/A</v>
      </c>
      <c r="C30" s="22" t="e">
        <f t="shared" si="4"/>
        <v>#N/A</v>
      </c>
      <c r="D30" s="23" t="e">
        <f t="shared" si="5"/>
        <v>#N/A</v>
      </c>
      <c r="E30" s="24"/>
      <c r="F30" s="15"/>
      <c r="G30" s="25"/>
      <c r="H30" s="25"/>
      <c r="I30" s="15"/>
      <c r="K30" s="16"/>
    </row>
    <row r="31" spans="1:21" x14ac:dyDescent="0.2">
      <c r="A31" s="20">
        <v>8</v>
      </c>
      <c r="B31" s="21" t="e">
        <f t="shared" si="3"/>
        <v>#N/A</v>
      </c>
      <c r="C31" s="22" t="e">
        <f t="shared" si="4"/>
        <v>#N/A</v>
      </c>
      <c r="D31" s="23" t="e">
        <f t="shared" si="5"/>
        <v>#N/A</v>
      </c>
      <c r="E31" s="24"/>
      <c r="F31" s="15"/>
      <c r="G31" s="25"/>
      <c r="H31" s="25"/>
      <c r="I31" s="15"/>
      <c r="K31" s="16"/>
    </row>
    <row r="32" spans="1:21" x14ac:dyDescent="0.2">
      <c r="A32" s="20">
        <v>9</v>
      </c>
      <c r="B32" s="21" t="e">
        <f t="shared" si="3"/>
        <v>#N/A</v>
      </c>
      <c r="C32" s="22" t="e">
        <f t="shared" si="4"/>
        <v>#N/A</v>
      </c>
      <c r="D32" s="23" t="e">
        <f t="shared" si="5"/>
        <v>#N/A</v>
      </c>
      <c r="E32" s="24"/>
      <c r="F32" s="15"/>
      <c r="G32" s="25"/>
      <c r="H32" s="25"/>
      <c r="I32" s="15"/>
      <c r="K32" s="16"/>
    </row>
    <row r="33" spans="1:11" ht="13.5" thickBot="1" x14ac:dyDescent="0.25">
      <c r="A33" s="26">
        <v>10</v>
      </c>
      <c r="B33" s="27" t="e">
        <f t="shared" si="3"/>
        <v>#N/A</v>
      </c>
      <c r="C33" s="28" t="e">
        <f t="shared" si="4"/>
        <v>#N/A</v>
      </c>
      <c r="D33" s="29" t="e">
        <f t="shared" si="5"/>
        <v>#N/A</v>
      </c>
      <c r="E33" s="24"/>
      <c r="F33" s="15"/>
      <c r="G33" s="25"/>
      <c r="H33" s="25"/>
      <c r="I33" s="15"/>
      <c r="K33" s="16"/>
    </row>
    <row r="34" spans="1:11" ht="13.5" thickBot="1" x14ac:dyDescent="0.25">
      <c r="E34" s="15"/>
      <c r="F34" s="15"/>
      <c r="G34" s="15"/>
      <c r="H34" s="15"/>
      <c r="I34" s="15"/>
    </row>
    <row r="35" spans="1:11" x14ac:dyDescent="0.2">
      <c r="A35" s="68" t="s">
        <v>32</v>
      </c>
      <c r="B35" s="69"/>
      <c r="C35" s="69"/>
      <c r="D35" s="70"/>
      <c r="E35" s="30"/>
    </row>
    <row r="36" spans="1:11" ht="13.5" thickBot="1" x14ac:dyDescent="0.25">
      <c r="A36" s="17"/>
      <c r="B36" s="18" t="s">
        <v>30</v>
      </c>
      <c r="C36" s="18" t="s">
        <v>15</v>
      </c>
      <c r="D36" s="19" t="s">
        <v>31</v>
      </c>
      <c r="E36" s="31"/>
    </row>
    <row r="37" spans="1:11" x14ac:dyDescent="0.2">
      <c r="A37" s="32">
        <v>1</v>
      </c>
      <c r="B37" s="33" t="str">
        <f>INDEX($B$3:$B$20,MATCH(A37,$H$3:$H$20,0))</f>
        <v>Camilla Allwood</v>
      </c>
      <c r="C37" s="34">
        <f>INDEX($F$3:$F$20,MATCH(A37,$H$3:$H$20,0))</f>
        <v>6812.2002593582856</v>
      </c>
      <c r="D37" s="35">
        <f>INDEX($E$3:$E$20,MATCH(A37,$H$3:$H$20,0))</f>
        <v>19</v>
      </c>
      <c r="E37" s="36"/>
    </row>
    <row r="38" spans="1:11" x14ac:dyDescent="0.2">
      <c r="A38" s="20">
        <v>2</v>
      </c>
      <c r="B38" s="21" t="str">
        <f t="shared" ref="B38:B46" si="6">INDEX($B$3:$B$20,MATCH(A38,$H$3:$H$20,0))</f>
        <v>Rhiannon Needham</v>
      </c>
      <c r="C38" s="22">
        <f>INDEX($F$3:$F$20,MATCH(A38,$H$3:$H$20,0))</f>
        <v>6497.9830356502034</v>
      </c>
      <c r="D38" s="37">
        <f>INDEX($E$3:$E$20,MATCH(A38,$H$3:$H$20,0))</f>
        <v>19</v>
      </c>
      <c r="E38" s="36"/>
    </row>
    <row r="39" spans="1:11" x14ac:dyDescent="0.2">
      <c r="A39" s="20">
        <v>3</v>
      </c>
      <c r="B39" s="21" t="str">
        <f t="shared" si="6"/>
        <v>Samantha Day</v>
      </c>
      <c r="C39" s="22">
        <f t="shared" ref="C39:C45" si="7">INDEX($F$3:$F$20,MATCH(A39,$H$3:$H$20,0))</f>
        <v>3036.7989049650978</v>
      </c>
      <c r="D39" s="37">
        <f t="shared" ref="D39:D45" si="8">INDEX($E$3:$E$20,MATCH(A39,$H$3:$H$20,0))</f>
        <v>12</v>
      </c>
      <c r="E39" s="36"/>
    </row>
    <row r="40" spans="1:11" x14ac:dyDescent="0.2">
      <c r="A40" s="20">
        <v>4</v>
      </c>
      <c r="B40" s="21" t="str">
        <f t="shared" si="6"/>
        <v>Caroline Torry</v>
      </c>
      <c r="C40" s="22">
        <f t="shared" si="7"/>
        <v>2388.8617926373718</v>
      </c>
      <c r="D40" s="37">
        <f>INDEX($E$3:$E$20,MATCH(A40,$H$3:$H$20,0))</f>
        <v>12</v>
      </c>
      <c r="E40" s="36"/>
    </row>
    <row r="41" spans="1:11" x14ac:dyDescent="0.2">
      <c r="A41" s="20">
        <v>5</v>
      </c>
      <c r="B41" s="21" t="e">
        <f t="shared" si="6"/>
        <v>#N/A</v>
      </c>
      <c r="C41" s="22" t="e">
        <f t="shared" si="7"/>
        <v>#N/A</v>
      </c>
      <c r="D41" s="37" t="e">
        <f t="shared" si="8"/>
        <v>#N/A</v>
      </c>
      <c r="E41" s="36"/>
    </row>
    <row r="42" spans="1:11" x14ac:dyDescent="0.2">
      <c r="A42" s="20">
        <v>6</v>
      </c>
      <c r="B42" s="21" t="e">
        <f t="shared" si="6"/>
        <v>#N/A</v>
      </c>
      <c r="C42" s="36" t="e">
        <f t="shared" si="7"/>
        <v>#N/A</v>
      </c>
      <c r="D42" s="37" t="e">
        <f t="shared" si="8"/>
        <v>#N/A</v>
      </c>
      <c r="E42" s="36"/>
    </row>
    <row r="43" spans="1:11" x14ac:dyDescent="0.2">
      <c r="A43" s="20">
        <v>7</v>
      </c>
      <c r="B43" s="21" t="e">
        <f t="shared" si="6"/>
        <v>#N/A</v>
      </c>
      <c r="C43" s="36" t="e">
        <f t="shared" si="7"/>
        <v>#N/A</v>
      </c>
      <c r="D43" s="37" t="e">
        <f t="shared" si="8"/>
        <v>#N/A</v>
      </c>
      <c r="E43" s="36"/>
    </row>
    <row r="44" spans="1:11" x14ac:dyDescent="0.2">
      <c r="A44" s="20">
        <v>8</v>
      </c>
      <c r="B44" s="21" t="e">
        <f t="shared" si="6"/>
        <v>#N/A</v>
      </c>
      <c r="C44" s="36" t="e">
        <f t="shared" si="7"/>
        <v>#N/A</v>
      </c>
      <c r="D44" s="37" t="e">
        <f t="shared" si="8"/>
        <v>#N/A</v>
      </c>
      <c r="E44" s="36"/>
    </row>
    <row r="45" spans="1:11" x14ac:dyDescent="0.2">
      <c r="A45" s="20">
        <v>9</v>
      </c>
      <c r="B45" s="21" t="e">
        <f t="shared" si="6"/>
        <v>#N/A</v>
      </c>
      <c r="C45" s="36" t="e">
        <f t="shared" si="7"/>
        <v>#N/A</v>
      </c>
      <c r="D45" s="37" t="e">
        <f t="shared" si="8"/>
        <v>#N/A</v>
      </c>
      <c r="E45" s="36"/>
    </row>
    <row r="46" spans="1:11" ht="13.5" thickBot="1" x14ac:dyDescent="0.25">
      <c r="A46" s="26">
        <v>10</v>
      </c>
      <c r="B46" s="27" t="e">
        <f t="shared" si="6"/>
        <v>#N/A</v>
      </c>
      <c r="C46" s="28" t="e">
        <f>INDEX($F$3:$F$20,MATCH(A46,$H$3:$H$20,0))</f>
        <v>#N/A</v>
      </c>
      <c r="D46" s="29" t="e">
        <f>INDEX($E$3:$E$20,MATCH(A46,$H$3:$H$20,0))</f>
        <v>#N/A</v>
      </c>
      <c r="E46" s="36"/>
    </row>
    <row r="47" spans="1:11" ht="13.5" thickBot="1" x14ac:dyDescent="0.25"/>
    <row r="48" spans="1:11" x14ac:dyDescent="0.2">
      <c r="A48" s="68" t="s">
        <v>33</v>
      </c>
      <c r="B48" s="69"/>
      <c r="C48" s="70"/>
    </row>
    <row r="49" spans="1:3" ht="13.5" thickBot="1" x14ac:dyDescent="0.25">
      <c r="A49" s="38"/>
      <c r="B49" s="31" t="s">
        <v>30</v>
      </c>
      <c r="C49" s="39" t="s">
        <v>15</v>
      </c>
    </row>
    <row r="50" spans="1:3" x14ac:dyDescent="0.2">
      <c r="A50" s="32">
        <v>1</v>
      </c>
      <c r="B50" s="33" t="str">
        <f>INDEX($B$3:$B$20,MATCH(A50,$M$3:$M$20,0))</f>
        <v>Rhiannon Needham</v>
      </c>
      <c r="C50" s="40">
        <f>INDEX($L$3:$L$20,MATCH(A50,$M$3:$M$20,0))</f>
        <v>1626.0754778445787</v>
      </c>
    </row>
    <row r="51" spans="1:3" x14ac:dyDescent="0.2">
      <c r="A51" s="20">
        <v>2</v>
      </c>
      <c r="B51" s="21" t="str">
        <f>INDEX($B$3:$B$20,MATCH(A51,$M$3:$M$20,0))</f>
        <v>Jacqueline O'Connor</v>
      </c>
      <c r="C51" s="41">
        <f>INDEX($L$3:$L$20,MATCH(A51,$M$3:$M$20,0))</f>
        <v>1336.5685466220368</v>
      </c>
    </row>
    <row r="52" spans="1:3" ht="13.5" thickBot="1" x14ac:dyDescent="0.25">
      <c r="A52" s="26">
        <v>3</v>
      </c>
      <c r="B52" s="27" t="str">
        <f>INDEX($B$3:$B$20,MATCH(A52,$M$3:$M$20,0))</f>
        <v>Catkin Shelley</v>
      </c>
      <c r="C52" s="42">
        <f>INDEX($L$3:$L$20,MATCH(A52,$M$3:$M$20,0))</f>
        <v>1007.0761043497627</v>
      </c>
    </row>
    <row r="53" spans="1:3" ht="13.5" thickBot="1" x14ac:dyDescent="0.25"/>
    <row r="54" spans="1:3" x14ac:dyDescent="0.2">
      <c r="A54" s="68" t="s">
        <v>1</v>
      </c>
      <c r="B54" s="69"/>
      <c r="C54" s="70"/>
    </row>
    <row r="55" spans="1:3" ht="13.5" thickBot="1" x14ac:dyDescent="0.25">
      <c r="A55" s="38"/>
      <c r="B55" s="31" t="s">
        <v>30</v>
      </c>
      <c r="C55" s="39" t="s">
        <v>15</v>
      </c>
    </row>
    <row r="56" spans="1:3" x14ac:dyDescent="0.2">
      <c r="A56" s="32">
        <v>1</v>
      </c>
      <c r="B56" s="33" t="str">
        <f>INDEX($B$3:$B$20,MATCH(A56,$O$3:$O$20,0))</f>
        <v>Rhiannon Needham</v>
      </c>
      <c r="C56" s="40">
        <f>INDEX($N$3:$N$20,MATCH(A56,$O$3:$O$20,0))</f>
        <v>2392.7814689340744</v>
      </c>
    </row>
    <row r="57" spans="1:3" x14ac:dyDescent="0.2">
      <c r="A57" s="20">
        <v>2</v>
      </c>
      <c r="B57" s="21" t="str">
        <f t="shared" ref="B57:B58" si="9">INDEX($B$3:$B$20,MATCH(A57,$O$3:$O$20,0))</f>
        <v>Camilla Allwood</v>
      </c>
      <c r="C57" s="41">
        <f t="shared" ref="C57:C58" si="10">INDEX($N$3:$N$20,MATCH(A57,$O$3:$O$20,0))</f>
        <v>903.24690690839009</v>
      </c>
    </row>
    <row r="58" spans="1:3" ht="13.5" thickBot="1" x14ac:dyDescent="0.25">
      <c r="A58" s="26">
        <v>3</v>
      </c>
      <c r="B58" s="27" t="e">
        <f t="shared" si="9"/>
        <v>#N/A</v>
      </c>
      <c r="C58" s="42" t="e">
        <f t="shared" si="10"/>
        <v>#N/A</v>
      </c>
    </row>
    <row r="59" spans="1:3" ht="13.5" thickBot="1" x14ac:dyDescent="0.25"/>
    <row r="60" spans="1:3" x14ac:dyDescent="0.2">
      <c r="A60" s="68" t="s">
        <v>2</v>
      </c>
      <c r="B60" s="69"/>
      <c r="C60" s="70"/>
    </row>
    <row r="61" spans="1:3" ht="13.5" thickBot="1" x14ac:dyDescent="0.25">
      <c r="A61" s="38"/>
      <c r="B61" s="31" t="s">
        <v>30</v>
      </c>
      <c r="C61" s="39" t="s">
        <v>15</v>
      </c>
    </row>
    <row r="62" spans="1:3" x14ac:dyDescent="0.2">
      <c r="A62" s="32">
        <v>1</v>
      </c>
      <c r="B62" s="33" t="str">
        <f>INDEX($B$3:$B$20,MATCH(A62,$Q$3:$Q$20,0))</f>
        <v>Rhiannon Needham</v>
      </c>
      <c r="C62" s="40">
        <f>INDEX($P$3:$P$20,MATCH(A62,$Q$3:$Q$20,0))</f>
        <v>852.91385404447601</v>
      </c>
    </row>
    <row r="63" spans="1:3" x14ac:dyDescent="0.2">
      <c r="A63" s="20">
        <v>2</v>
      </c>
      <c r="B63" s="21" t="str">
        <f>INDEX($B$3:$B$20,MATCH(A63,$Q$3:$Q$20,0))</f>
        <v>Caroline Morgan</v>
      </c>
      <c r="C63" s="41">
        <f>INDEX($P$3:$P$20,MATCH(A63,$Q$3:$Q$20,0))</f>
        <v>809.82250782561823</v>
      </c>
    </row>
    <row r="64" spans="1:3" ht="13.5" thickBot="1" x14ac:dyDescent="0.25">
      <c r="A64" s="26">
        <v>3</v>
      </c>
      <c r="B64" s="27" t="str">
        <f>INDEX($B$3:$B$20,MATCH(A64,$Q$3:$Q$20,0))</f>
        <v>Caroline Torry</v>
      </c>
      <c r="C64" s="42">
        <f>INDEX($P$3:$P$20,MATCH(A64,$Q$3:$Q$20,0))</f>
        <v>481.30279204004773</v>
      </c>
    </row>
    <row r="65" spans="1:3" ht="13.5" thickBot="1" x14ac:dyDescent="0.25"/>
    <row r="66" spans="1:3" x14ac:dyDescent="0.2">
      <c r="A66" s="68" t="s">
        <v>3</v>
      </c>
      <c r="B66" s="69"/>
      <c r="C66" s="70"/>
    </row>
    <row r="67" spans="1:3" ht="13.5" thickBot="1" x14ac:dyDescent="0.25">
      <c r="A67" s="38"/>
      <c r="B67" s="31" t="s">
        <v>30</v>
      </c>
      <c r="C67" s="39" t="s">
        <v>15</v>
      </c>
    </row>
    <row r="68" spans="1:3" x14ac:dyDescent="0.2">
      <c r="A68" s="32">
        <v>1</v>
      </c>
      <c r="B68" s="33" t="e">
        <f>INDEX($B$3:$B$20,MATCH(A68,$S$3:$S$20,0))</f>
        <v>#N/A</v>
      </c>
      <c r="C68" s="40" t="e">
        <f>INDEX($R$3:$R$20,MATCH(A68,$S$3:$S$20,0))</f>
        <v>#N/A</v>
      </c>
    </row>
    <row r="69" spans="1:3" x14ac:dyDescent="0.2">
      <c r="A69" s="20">
        <v>2</v>
      </c>
      <c r="B69" s="21" t="e">
        <f>INDEX($B$3:$B$20,MATCH(A69,$S$3:$S$20,0))</f>
        <v>#N/A</v>
      </c>
      <c r="C69" s="41" t="e">
        <f>INDEX($R$3:$R$20,MATCH(A69,$S$3:$S$20,0))</f>
        <v>#N/A</v>
      </c>
    </row>
    <row r="70" spans="1:3" ht="13.5" thickBot="1" x14ac:dyDescent="0.25">
      <c r="A70" s="26">
        <v>3</v>
      </c>
      <c r="B70" s="27" t="e">
        <f>INDEX($B$3:$B$20,MATCH(A70,$S$3:$S$20,0))</f>
        <v>#N/A</v>
      </c>
      <c r="C70" s="42" t="e">
        <f>INDEX($R$3:$R$20,MATCH(A70,$S$3:$S$20,0))</f>
        <v>#N/A</v>
      </c>
    </row>
    <row r="71" spans="1:3" ht="13.5" thickBot="1" x14ac:dyDescent="0.25"/>
    <row r="72" spans="1:3" x14ac:dyDescent="0.2">
      <c r="A72" s="68" t="s">
        <v>4</v>
      </c>
      <c r="B72" s="69"/>
      <c r="C72" s="70"/>
    </row>
    <row r="73" spans="1:3" ht="13.5" thickBot="1" x14ac:dyDescent="0.25">
      <c r="A73" s="38"/>
      <c r="B73" s="31" t="s">
        <v>30</v>
      </c>
      <c r="C73" s="39" t="s">
        <v>15</v>
      </c>
    </row>
    <row r="74" spans="1:3" x14ac:dyDescent="0.2">
      <c r="A74" s="32">
        <v>1</v>
      </c>
      <c r="B74" s="33" t="str">
        <f>INDEX($B$3:$B$20,MATCH(A74,$U$3:$U$20,0))</f>
        <v>Mary Davies</v>
      </c>
      <c r="C74" s="40">
        <f>INDEX($T$3:$T$20,MATCH(A74,$U$3:$U$20,0))</f>
        <v>1245.9376885125766</v>
      </c>
    </row>
    <row r="75" spans="1:3" x14ac:dyDescent="0.2">
      <c r="A75" s="20">
        <v>2</v>
      </c>
      <c r="B75" s="21" t="str">
        <f>INDEX($B$3:$B$20,MATCH(A75,$U$3:$U$20,0))</f>
        <v>Camilla Allwood</v>
      </c>
      <c r="C75" s="41">
        <f>INDEX($T$3:$T$20,MATCH(A75,$U$3:$U$20,0))</f>
        <v>617.0657842352872</v>
      </c>
    </row>
    <row r="76" spans="1:3" ht="13.5" thickBot="1" x14ac:dyDescent="0.25">
      <c r="A76" s="26">
        <v>3</v>
      </c>
      <c r="B76" s="27" t="str">
        <f>INDEX($B$3:$B$20,MATCH(A76,$U$3:$U$20,0))</f>
        <v>Rhiannon Needham</v>
      </c>
      <c r="C76" s="42">
        <f>INDEX($T$3:$T$20,MATCH(A76,$U$3:$U$20,0))</f>
        <v>573.09898563953152</v>
      </c>
    </row>
  </sheetData>
  <autoFilter ref="B2:U17" xr:uid="{00000000-0009-0000-0000-000000000000}">
    <sortState ref="B3:T20">
      <sortCondition ref="B2:B17"/>
    </sortState>
  </autoFilter>
  <mergeCells count="13">
    <mergeCell ref="T1:U1"/>
    <mergeCell ref="A22:D22"/>
    <mergeCell ref="E22:H22"/>
    <mergeCell ref="A72:C72"/>
    <mergeCell ref="L1:M1"/>
    <mergeCell ref="N1:O1"/>
    <mergeCell ref="P1:Q1"/>
    <mergeCell ref="R1:S1"/>
    <mergeCell ref="A35:D35"/>
    <mergeCell ref="A48:C48"/>
    <mergeCell ref="A54:C54"/>
    <mergeCell ref="A60:C60"/>
    <mergeCell ref="A66:C66"/>
  </mergeCells>
  <conditionalFormatting sqref="L1:L2 L21:L1048576">
    <cfRule type="top10" dxfId="72" priority="270" rank="1"/>
  </conditionalFormatting>
  <conditionalFormatting sqref="N1:N2 N21:N1048576">
    <cfRule type="top10" dxfId="71" priority="269" rank="1"/>
  </conditionalFormatting>
  <conditionalFormatting sqref="P1:P2 P21:P1048576">
    <cfRule type="top10" dxfId="70" priority="268" rank="1"/>
  </conditionalFormatting>
  <conditionalFormatting sqref="R1:R2 R21:R1048576">
    <cfRule type="top10" dxfId="69" priority="267" rank="1"/>
  </conditionalFormatting>
  <conditionalFormatting sqref="T1:T2 T21:T1048576">
    <cfRule type="top10" dxfId="68" priority="266" rank="1"/>
  </conditionalFormatting>
  <conditionalFormatting sqref="L3:L20">
    <cfRule type="top10" dxfId="67" priority="90" rank="1"/>
  </conditionalFormatting>
  <conditionalFormatting sqref="N3:N20">
    <cfRule type="top10" dxfId="66" priority="89" rank="1"/>
  </conditionalFormatting>
  <conditionalFormatting sqref="P3:P20">
    <cfRule type="top10" dxfId="65" priority="88" rank="1"/>
  </conditionalFormatting>
  <conditionalFormatting sqref="R3:R20">
    <cfRule type="top10" dxfId="64" priority="87" rank="1"/>
  </conditionalFormatting>
  <conditionalFormatting sqref="T3:T20">
    <cfRule type="top10" dxfId="63" priority="86" rank="1"/>
  </conditionalFormatting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P52"/>
  <sheetViews>
    <sheetView workbookViewId="0">
      <pane xSplit="7" ySplit="3" topLeftCell="H4" activePane="bottomRight" state="frozen"/>
      <selection activeCell="B15" sqref="B15"/>
      <selection pane="topRight" activeCell="B15" sqref="B15"/>
      <selection pane="bottomLeft" activeCell="B15" sqref="B15"/>
      <selection pane="bottomRight" activeCell="H4" sqref="H4:AP39"/>
    </sheetView>
  </sheetViews>
  <sheetFormatPr defaultColWidth="9.140625" defaultRowHeight="12.75" x14ac:dyDescent="0.2"/>
  <cols>
    <col min="1" max="1" width="30.28515625" style="1" bestFit="1" customWidth="1"/>
    <col min="2" max="2" width="5.28515625" style="12" customWidth="1"/>
    <col min="3" max="3" width="7.5703125" style="1" customWidth="1"/>
    <col min="4" max="4" width="7.42578125" style="1" customWidth="1"/>
    <col min="5" max="5" width="12.42578125" style="1" customWidth="1"/>
    <col min="6" max="6" width="11.42578125" style="1" customWidth="1"/>
    <col min="7" max="7" width="9.140625" style="12"/>
    <col min="8" max="8" width="12.42578125" style="1" bestFit="1" customWidth="1"/>
    <col min="9" max="10" width="9.28515625" style="1" bestFit="1" customWidth="1"/>
    <col min="11" max="14" width="9.42578125" style="1" bestFit="1" customWidth="1"/>
    <col min="15" max="21" width="9.28515625" style="1" bestFit="1" customWidth="1"/>
    <col min="22" max="23" width="9.42578125" style="1" bestFit="1" customWidth="1"/>
    <col min="24" max="27" width="9.28515625" style="1" bestFit="1" customWidth="1"/>
    <col min="28" max="16384" width="9.140625" style="1"/>
  </cols>
  <sheetData>
    <row r="1" spans="1:42" ht="13.5" thickBot="1" x14ac:dyDescent="0.25">
      <c r="A1" s="43" t="s">
        <v>34</v>
      </c>
      <c r="B1" s="44">
        <v>11</v>
      </c>
      <c r="F1" s="45"/>
      <c r="G1" s="74" t="s">
        <v>35</v>
      </c>
      <c r="H1" s="45">
        <v>1</v>
      </c>
      <c r="I1" s="45">
        <f>H1+1</f>
        <v>2</v>
      </c>
      <c r="J1" s="45">
        <f t="shared" ref="J1:AA1" si="0">I1+1</f>
        <v>3</v>
      </c>
      <c r="K1" s="45">
        <f t="shared" si="0"/>
        <v>4</v>
      </c>
      <c r="L1" s="45">
        <f t="shared" si="0"/>
        <v>5</v>
      </c>
      <c r="M1" s="45">
        <f t="shared" si="0"/>
        <v>6</v>
      </c>
      <c r="N1" s="45">
        <f t="shared" si="0"/>
        <v>7</v>
      </c>
      <c r="O1" s="45">
        <f t="shared" si="0"/>
        <v>8</v>
      </c>
      <c r="P1" s="45">
        <f t="shared" si="0"/>
        <v>9</v>
      </c>
      <c r="Q1" s="45">
        <v>21</v>
      </c>
      <c r="R1" s="45">
        <v>11</v>
      </c>
      <c r="S1" s="45">
        <v>22</v>
      </c>
      <c r="T1" s="45">
        <v>13</v>
      </c>
      <c r="U1" s="45">
        <f t="shared" si="0"/>
        <v>14</v>
      </c>
      <c r="V1" s="45">
        <f t="shared" si="0"/>
        <v>15</v>
      </c>
      <c r="W1" s="45">
        <f t="shared" si="0"/>
        <v>16</v>
      </c>
      <c r="X1" s="45">
        <f t="shared" si="0"/>
        <v>17</v>
      </c>
      <c r="Y1" s="45">
        <f t="shared" si="0"/>
        <v>18</v>
      </c>
      <c r="Z1" s="45">
        <f t="shared" si="0"/>
        <v>19</v>
      </c>
      <c r="AA1" s="45">
        <f t="shared" si="0"/>
        <v>20</v>
      </c>
    </row>
    <row r="2" spans="1:42" x14ac:dyDescent="0.2">
      <c r="A2" s="75" t="s">
        <v>36</v>
      </c>
      <c r="B2" s="76" t="s">
        <v>37</v>
      </c>
      <c r="C2" s="76" t="s">
        <v>38</v>
      </c>
      <c r="D2" s="76" t="s">
        <v>39</v>
      </c>
      <c r="F2" s="77" t="s">
        <v>40</v>
      </c>
      <c r="G2" s="74"/>
      <c r="H2" s="45" t="s">
        <v>41</v>
      </c>
      <c r="I2" s="45" t="s">
        <v>42</v>
      </c>
      <c r="J2" s="45" t="s">
        <v>43</v>
      </c>
      <c r="K2" s="45" t="s">
        <v>44</v>
      </c>
      <c r="L2" s="45" t="s">
        <v>45</v>
      </c>
      <c r="M2" s="45" t="s">
        <v>46</v>
      </c>
      <c r="N2" s="45" t="s">
        <v>47</v>
      </c>
      <c r="O2" s="45" t="s">
        <v>48</v>
      </c>
      <c r="P2" t="s">
        <v>49</v>
      </c>
      <c r="Q2" t="s">
        <v>50</v>
      </c>
      <c r="R2" t="s">
        <v>51</v>
      </c>
      <c r="S2" t="s">
        <v>52</v>
      </c>
      <c r="T2" s="45" t="s">
        <v>53</v>
      </c>
      <c r="U2" s="45" t="s">
        <v>54</v>
      </c>
      <c r="V2" s="45" t="s">
        <v>55</v>
      </c>
      <c r="W2" s="45" t="s">
        <v>56</v>
      </c>
      <c r="X2" t="s">
        <v>57</v>
      </c>
      <c r="Y2" t="s">
        <v>58</v>
      </c>
      <c r="Z2" t="s">
        <v>59</v>
      </c>
      <c r="AA2" t="s">
        <v>60</v>
      </c>
      <c r="AB2" s="78" t="s">
        <v>61</v>
      </c>
      <c r="AC2" s="79"/>
      <c r="AD2" s="80"/>
      <c r="AE2" s="78" t="s">
        <v>62</v>
      </c>
      <c r="AF2" s="79"/>
      <c r="AG2" s="80"/>
      <c r="AH2" s="78" t="s">
        <v>63</v>
      </c>
      <c r="AI2" s="79"/>
      <c r="AJ2" s="80"/>
      <c r="AK2" s="78" t="s">
        <v>64</v>
      </c>
      <c r="AL2" s="79"/>
      <c r="AM2" s="80"/>
      <c r="AN2" s="78" t="s">
        <v>65</v>
      </c>
      <c r="AO2" s="79"/>
      <c r="AP2" s="80"/>
    </row>
    <row r="3" spans="1:42" x14ac:dyDescent="0.2">
      <c r="A3" s="75"/>
      <c r="B3" s="76"/>
      <c r="C3" s="76"/>
      <c r="D3" s="76"/>
      <c r="F3" s="77"/>
      <c r="G3" s="74"/>
      <c r="H3" s="45" t="s">
        <v>66</v>
      </c>
      <c r="I3" s="45" t="s">
        <v>66</v>
      </c>
      <c r="J3" s="45" t="s">
        <v>66</v>
      </c>
      <c r="K3" s="45" t="s">
        <v>66</v>
      </c>
      <c r="L3" s="45" t="s">
        <v>66</v>
      </c>
      <c r="M3" s="45" t="s">
        <v>66</v>
      </c>
      <c r="N3" s="45" t="s">
        <v>66</v>
      </c>
      <c r="O3" s="45" t="s">
        <v>66</v>
      </c>
      <c r="P3" s="45" t="s">
        <v>66</v>
      </c>
      <c r="Q3" s="45" t="s">
        <v>66</v>
      </c>
      <c r="R3" s="45" t="s">
        <v>66</v>
      </c>
      <c r="S3" s="45" t="s">
        <v>66</v>
      </c>
      <c r="T3" s="45" t="s">
        <v>67</v>
      </c>
      <c r="U3" s="45" t="s">
        <v>67</v>
      </c>
      <c r="V3" s="45" t="s">
        <v>67</v>
      </c>
      <c r="W3" s="45" t="s">
        <v>67</v>
      </c>
      <c r="X3" s="45" t="s">
        <v>68</v>
      </c>
      <c r="Y3" s="45" t="s">
        <v>68</v>
      </c>
      <c r="Z3" s="45" t="s">
        <v>68</v>
      </c>
      <c r="AA3" s="45" t="s">
        <v>68</v>
      </c>
      <c r="AB3" s="46"/>
      <c r="AC3" s="21"/>
      <c r="AD3" s="41"/>
      <c r="AE3" s="46"/>
      <c r="AF3" s="21"/>
      <c r="AG3" s="41"/>
      <c r="AH3" s="46"/>
      <c r="AI3" s="21"/>
      <c r="AJ3" s="41"/>
      <c r="AK3" s="46"/>
      <c r="AL3" s="21"/>
      <c r="AM3" s="41"/>
      <c r="AN3" s="46"/>
      <c r="AO3" s="21"/>
      <c r="AP3" s="41"/>
    </row>
    <row r="4" spans="1:42" x14ac:dyDescent="0.2">
      <c r="A4" s="13" t="s">
        <v>18</v>
      </c>
      <c r="B4" s="47"/>
      <c r="C4" s="73" t="str">
        <f>IF(G5&gt;$B$1,F4,"")</f>
        <v/>
      </c>
      <c r="D4" s="73" t="e">
        <f>RANK(C4,$C$4:$C$118)</f>
        <v>#VALUE!</v>
      </c>
      <c r="E4" s="48" t="s">
        <v>15</v>
      </c>
      <c r="F4" s="49">
        <f>SUM(H4:AA4)</f>
        <v>2091.9169547514425</v>
      </c>
      <c r="G4" s="50">
        <f>G5</f>
        <v>10</v>
      </c>
      <c r="H4" s="51">
        <v>250.25709746736786</v>
      </c>
      <c r="I4" s="51">
        <v>0</v>
      </c>
      <c r="J4" s="51">
        <v>0</v>
      </c>
      <c r="K4" s="51">
        <v>0</v>
      </c>
      <c r="L4" s="51">
        <v>0</v>
      </c>
      <c r="M4" s="51">
        <v>409.19704147812837</v>
      </c>
      <c r="N4" s="51">
        <v>0</v>
      </c>
      <c r="O4" s="51">
        <v>0</v>
      </c>
      <c r="P4" s="51">
        <v>42.560629078584313</v>
      </c>
      <c r="Q4" s="51">
        <v>387.30952879143626</v>
      </c>
      <c r="R4" s="51">
        <v>1.1844115868328891</v>
      </c>
      <c r="S4" s="51">
        <v>378.76793836876482</v>
      </c>
      <c r="T4" s="51">
        <v>0</v>
      </c>
      <c r="U4" s="51">
        <v>97.351011515678394</v>
      </c>
      <c r="V4" s="51">
        <v>141.40788884537184</v>
      </c>
      <c r="W4" s="51">
        <v>163.6274645129555</v>
      </c>
      <c r="X4" s="51">
        <v>0</v>
      </c>
      <c r="Y4" s="51">
        <v>0</v>
      </c>
      <c r="Z4" s="51">
        <v>0</v>
      </c>
      <c r="AA4" s="51">
        <v>220.25394310632191</v>
      </c>
      <c r="AB4" s="52">
        <v>0</v>
      </c>
      <c r="AC4" s="53">
        <v>1</v>
      </c>
      <c r="AD4" s="54">
        <v>0</v>
      </c>
      <c r="AE4" s="52">
        <v>0</v>
      </c>
      <c r="AF4" s="53">
        <v>1</v>
      </c>
      <c r="AG4" s="54">
        <v>0</v>
      </c>
      <c r="AH4" s="52">
        <v>809.82250782561823</v>
      </c>
      <c r="AI4" s="53">
        <v>4</v>
      </c>
      <c r="AJ4" s="54">
        <v>2</v>
      </c>
      <c r="AK4" s="52">
        <v>0</v>
      </c>
      <c r="AL4" s="53">
        <v>3</v>
      </c>
      <c r="AM4" s="54">
        <v>0</v>
      </c>
      <c r="AN4" s="52">
        <v>0</v>
      </c>
      <c r="AO4" s="53">
        <v>1</v>
      </c>
      <c r="AP4" s="54">
        <v>0</v>
      </c>
    </row>
    <row r="5" spans="1:42" x14ac:dyDescent="0.2">
      <c r="A5" s="13"/>
      <c r="B5" s="47"/>
      <c r="C5" s="73"/>
      <c r="D5" s="73"/>
      <c r="E5" s="55" t="s">
        <v>69</v>
      </c>
      <c r="F5" s="55"/>
      <c r="G5" s="55">
        <f>COUNTIF(H5:AA5,"&gt;0")</f>
        <v>10</v>
      </c>
      <c r="H5" s="56">
        <v>16.7</v>
      </c>
      <c r="I5" s="56">
        <v>0</v>
      </c>
      <c r="J5" s="56">
        <v>0</v>
      </c>
      <c r="K5" s="56">
        <v>0</v>
      </c>
      <c r="L5" s="56">
        <v>0</v>
      </c>
      <c r="M5" s="56">
        <v>802.28</v>
      </c>
      <c r="N5" s="56">
        <v>0</v>
      </c>
      <c r="O5" s="56">
        <v>0</v>
      </c>
      <c r="P5" s="56">
        <v>24.4</v>
      </c>
      <c r="Q5" s="56">
        <v>594.70000000000005</v>
      </c>
      <c r="R5" s="56">
        <v>101.9</v>
      </c>
      <c r="S5" s="56">
        <v>444.8</v>
      </c>
      <c r="T5" s="56">
        <v>0</v>
      </c>
      <c r="U5" s="56">
        <v>747</v>
      </c>
      <c r="V5" s="56">
        <v>100</v>
      </c>
      <c r="W5" s="56">
        <v>180</v>
      </c>
      <c r="X5" s="56">
        <v>0</v>
      </c>
      <c r="Y5" s="56">
        <v>0</v>
      </c>
      <c r="Z5" s="56">
        <v>0</v>
      </c>
      <c r="AA5" s="56">
        <v>16.260000000000002</v>
      </c>
      <c r="AB5" s="46">
        <v>0</v>
      </c>
      <c r="AC5" s="21">
        <v>0</v>
      </c>
      <c r="AD5" s="41"/>
      <c r="AE5" s="46"/>
      <c r="AF5" s="21"/>
      <c r="AG5" s="41"/>
      <c r="AH5" s="46"/>
      <c r="AI5" s="21"/>
      <c r="AJ5" s="41"/>
      <c r="AK5" s="46"/>
      <c r="AL5" s="21"/>
      <c r="AM5" s="41"/>
      <c r="AN5" s="46"/>
      <c r="AO5" s="21"/>
      <c r="AP5" s="41"/>
    </row>
    <row r="6" spans="1:42" x14ac:dyDescent="0.2">
      <c r="A6" s="13" t="s">
        <v>20</v>
      </c>
      <c r="B6" s="47"/>
      <c r="C6" s="73" t="str">
        <f>IF(G7&gt;$B$1,F6,"")</f>
        <v/>
      </c>
      <c r="D6" s="73" t="e">
        <f t="shared" ref="D6" si="1">RANK(C6,$C$4:$C$118)</f>
        <v>#VALUE!</v>
      </c>
      <c r="E6" s="48" t="s">
        <v>15</v>
      </c>
      <c r="F6" s="49">
        <f>SUM(H6:AA6)</f>
        <v>0</v>
      </c>
      <c r="G6" s="50">
        <f>G7</f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0</v>
      </c>
      <c r="X6" s="51">
        <v>0</v>
      </c>
      <c r="Y6" s="51">
        <v>0</v>
      </c>
      <c r="Z6" s="51">
        <v>0</v>
      </c>
      <c r="AA6" s="51">
        <v>0</v>
      </c>
      <c r="AB6" s="52">
        <v>0</v>
      </c>
      <c r="AC6" s="53">
        <v>0</v>
      </c>
      <c r="AD6" s="54">
        <v>0</v>
      </c>
      <c r="AE6" s="52">
        <v>0</v>
      </c>
      <c r="AF6" s="53">
        <v>0</v>
      </c>
      <c r="AG6" s="54">
        <v>0</v>
      </c>
      <c r="AH6" s="52">
        <v>0</v>
      </c>
      <c r="AI6" s="53">
        <v>0</v>
      </c>
      <c r="AJ6" s="54">
        <v>0</v>
      </c>
      <c r="AK6" s="52">
        <v>0</v>
      </c>
      <c r="AL6" s="53">
        <v>0</v>
      </c>
      <c r="AM6" s="54">
        <v>0</v>
      </c>
      <c r="AN6" s="52">
        <v>0</v>
      </c>
      <c r="AO6" s="53">
        <v>0</v>
      </c>
      <c r="AP6" s="54">
        <v>0</v>
      </c>
    </row>
    <row r="7" spans="1:42" x14ac:dyDescent="0.2">
      <c r="A7" s="13"/>
      <c r="B7" s="47"/>
      <c r="C7" s="73"/>
      <c r="D7" s="73"/>
      <c r="E7" s="55" t="s">
        <v>69</v>
      </c>
      <c r="F7" s="55"/>
      <c r="G7" s="55">
        <f>COUNTIF(H7:AA7,"&gt;0")</f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46">
        <v>0</v>
      </c>
      <c r="AC7" s="21">
        <v>0</v>
      </c>
      <c r="AD7" s="41"/>
      <c r="AE7" s="46"/>
      <c r="AF7" s="21"/>
      <c r="AG7" s="41"/>
      <c r="AH7" s="46"/>
      <c r="AI7" s="21"/>
      <c r="AJ7" s="41"/>
      <c r="AK7" s="46"/>
      <c r="AL7" s="21"/>
      <c r="AM7" s="41"/>
      <c r="AN7" s="46"/>
      <c r="AO7" s="21"/>
      <c r="AP7" s="41"/>
    </row>
    <row r="8" spans="1:42" x14ac:dyDescent="0.2">
      <c r="A8" s="13" t="s">
        <v>21</v>
      </c>
      <c r="B8" s="47"/>
      <c r="C8" s="73" t="str">
        <f>IF(G9&gt;$B$1,F8,"")</f>
        <v/>
      </c>
      <c r="D8" s="73" t="e">
        <f t="shared" ref="D8" si="2">RANK(C8,$C$4:$C$118)</f>
        <v>#VALUE!</v>
      </c>
      <c r="E8" s="48" t="s">
        <v>15</v>
      </c>
      <c r="F8" s="49">
        <f>SUM(H8:AA8)</f>
        <v>2651.4987044487075</v>
      </c>
      <c r="G8" s="50">
        <f>G9</f>
        <v>6</v>
      </c>
      <c r="H8" s="51">
        <v>390.71939213556567</v>
      </c>
      <c r="I8" s="51">
        <v>333.99700203361743</v>
      </c>
      <c r="J8" s="51">
        <v>282.35971018057955</v>
      </c>
      <c r="K8" s="51">
        <v>503.25226625561857</v>
      </c>
      <c r="L8" s="51">
        <v>574.41623486310323</v>
      </c>
      <c r="M8" s="51">
        <v>566.75409898022326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2">
        <v>1007.0761043497627</v>
      </c>
      <c r="AC8" s="53">
        <v>3</v>
      </c>
      <c r="AD8" s="54">
        <v>3</v>
      </c>
      <c r="AE8" s="52">
        <v>0</v>
      </c>
      <c r="AF8" s="53">
        <v>3</v>
      </c>
      <c r="AG8" s="54">
        <v>0</v>
      </c>
      <c r="AH8" s="52">
        <v>0</v>
      </c>
      <c r="AI8" s="53">
        <v>0</v>
      </c>
      <c r="AJ8" s="54">
        <v>0</v>
      </c>
      <c r="AK8" s="52">
        <v>0</v>
      </c>
      <c r="AL8" s="53">
        <v>0</v>
      </c>
      <c r="AM8" s="54">
        <v>0</v>
      </c>
      <c r="AN8" s="52">
        <v>0</v>
      </c>
      <c r="AO8" s="53">
        <v>0</v>
      </c>
      <c r="AP8" s="54">
        <v>0</v>
      </c>
    </row>
    <row r="9" spans="1:42" x14ac:dyDescent="0.2">
      <c r="A9" s="13"/>
      <c r="B9" s="47"/>
      <c r="C9" s="73"/>
      <c r="D9" s="73"/>
      <c r="E9" s="55" t="s">
        <v>69</v>
      </c>
      <c r="F9" s="55"/>
      <c r="G9" s="55">
        <f>COUNTIF(H9:AA9,"&gt;0")</f>
        <v>6</v>
      </c>
      <c r="H9" s="56">
        <v>15.5</v>
      </c>
      <c r="I9" s="56">
        <v>32.299999999999997</v>
      </c>
      <c r="J9" s="56">
        <v>72.5</v>
      </c>
      <c r="K9" s="56">
        <v>166.3</v>
      </c>
      <c r="L9" s="56">
        <v>341.4</v>
      </c>
      <c r="M9" s="56">
        <v>736.5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46">
        <v>0</v>
      </c>
      <c r="AC9" s="21">
        <v>0</v>
      </c>
      <c r="AD9" s="41"/>
      <c r="AE9" s="46"/>
      <c r="AF9" s="21"/>
      <c r="AG9" s="41"/>
      <c r="AH9" s="46"/>
      <c r="AI9" s="21"/>
      <c r="AJ9" s="41"/>
      <c r="AK9" s="46"/>
      <c r="AL9" s="21"/>
      <c r="AM9" s="41"/>
      <c r="AN9" s="46"/>
      <c r="AO9" s="21"/>
      <c r="AP9" s="41"/>
    </row>
    <row r="10" spans="1:42" x14ac:dyDescent="0.2">
      <c r="A10" s="13" t="s">
        <v>179</v>
      </c>
      <c r="B10" s="47"/>
      <c r="C10" s="73" t="str">
        <f>IF(G11&gt;$B$1,F10,"")</f>
        <v/>
      </c>
      <c r="D10" s="73" t="e">
        <f t="shared" ref="D10" si="3">RANK(C10,$C$4:$C$118)</f>
        <v>#VALUE!</v>
      </c>
      <c r="E10" s="48" t="s">
        <v>15</v>
      </c>
      <c r="F10" s="49">
        <f>SUM(H10:AA10)</f>
        <v>4455.7846010441444</v>
      </c>
      <c r="G10" s="50">
        <f>G11</f>
        <v>9</v>
      </c>
      <c r="H10" s="51">
        <v>406.28541282845055</v>
      </c>
      <c r="I10" s="51">
        <v>441.48531040582407</v>
      </c>
      <c r="J10" s="51">
        <v>488.79782338776232</v>
      </c>
      <c r="K10" s="51">
        <v>623.65888981691933</v>
      </c>
      <c r="L10" s="51">
        <v>618.6947615301234</v>
      </c>
      <c r="M10" s="51">
        <v>736.70218370937403</v>
      </c>
      <c r="N10" s="51">
        <v>0</v>
      </c>
      <c r="O10" s="51">
        <v>0</v>
      </c>
      <c r="P10" s="51">
        <v>1</v>
      </c>
      <c r="Q10" s="51">
        <v>516.29580374886871</v>
      </c>
      <c r="R10" s="51">
        <v>0</v>
      </c>
      <c r="S10" s="51">
        <v>622.8644156168225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2">
        <v>1336.5685466220368</v>
      </c>
      <c r="AC10" s="53">
        <v>3</v>
      </c>
      <c r="AD10" s="54">
        <v>2</v>
      </c>
      <c r="AE10" s="52">
        <v>0</v>
      </c>
      <c r="AF10" s="53">
        <v>3</v>
      </c>
      <c r="AG10" s="54">
        <v>0</v>
      </c>
      <c r="AH10" s="52">
        <v>0</v>
      </c>
      <c r="AI10" s="53">
        <v>3</v>
      </c>
      <c r="AJ10" s="54">
        <v>0</v>
      </c>
      <c r="AK10" s="52">
        <v>0</v>
      </c>
      <c r="AL10" s="53">
        <v>0</v>
      </c>
      <c r="AM10" s="54">
        <v>0</v>
      </c>
      <c r="AN10" s="52">
        <v>0</v>
      </c>
      <c r="AO10" s="53">
        <v>0</v>
      </c>
      <c r="AP10" s="54">
        <v>0</v>
      </c>
    </row>
    <row r="11" spans="1:42" x14ac:dyDescent="0.2">
      <c r="A11" s="13"/>
      <c r="B11" s="47"/>
      <c r="C11" s="73"/>
      <c r="D11" s="73"/>
      <c r="E11" s="55" t="s">
        <v>69</v>
      </c>
      <c r="F11" s="55"/>
      <c r="G11" s="55">
        <f>COUNTIF(H11:AA11,"&gt;0")</f>
        <v>9</v>
      </c>
      <c r="H11" s="56">
        <v>15.38</v>
      </c>
      <c r="I11" s="56">
        <v>30.6</v>
      </c>
      <c r="J11" s="56">
        <v>65.7</v>
      </c>
      <c r="K11" s="56">
        <v>155.69999999999999</v>
      </c>
      <c r="L11" s="56">
        <v>333.6</v>
      </c>
      <c r="M11" s="56">
        <v>674.6</v>
      </c>
      <c r="N11" s="56">
        <v>0</v>
      </c>
      <c r="O11" s="56">
        <v>0</v>
      </c>
      <c r="P11" s="56">
        <v>27.2</v>
      </c>
      <c r="Q11" s="56">
        <v>548.1</v>
      </c>
      <c r="R11" s="56">
        <v>0</v>
      </c>
      <c r="S11" s="56">
        <v>380.4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46">
        <v>0</v>
      </c>
      <c r="AC11" s="21">
        <v>0</v>
      </c>
      <c r="AD11" s="41"/>
      <c r="AE11" s="46"/>
      <c r="AF11" s="21"/>
      <c r="AG11" s="41"/>
      <c r="AH11" s="46"/>
      <c r="AI11" s="21"/>
      <c r="AJ11" s="41"/>
      <c r="AK11" s="46"/>
      <c r="AL11" s="21"/>
      <c r="AM11" s="41"/>
      <c r="AN11" s="46"/>
      <c r="AO11" s="21"/>
      <c r="AP11" s="41"/>
    </row>
    <row r="12" spans="1:42" x14ac:dyDescent="0.2">
      <c r="A12" s="13" t="s">
        <v>17</v>
      </c>
      <c r="B12" s="47"/>
      <c r="C12" s="73">
        <f>IF(G13&gt;$B$1,F12,"")</f>
        <v>2464.4268100091572</v>
      </c>
      <c r="D12" s="73">
        <f t="shared" ref="D12" si="4">RANK(C12,$C$4:$C$118)</f>
        <v>2</v>
      </c>
      <c r="E12" s="48" t="s">
        <v>15</v>
      </c>
      <c r="F12" s="49">
        <f>SUM(H12:AA12)</f>
        <v>2464.4268100091572</v>
      </c>
      <c r="G12" s="50">
        <f>G13</f>
        <v>19</v>
      </c>
      <c r="H12" s="51">
        <v>181.43289276461726</v>
      </c>
      <c r="I12" s="51">
        <v>95.252915282195687</v>
      </c>
      <c r="J12" s="51">
        <v>0.11725443094876807</v>
      </c>
      <c r="K12" s="51">
        <v>170.15158142123369</v>
      </c>
      <c r="L12" s="51">
        <v>143.28182348032306</v>
      </c>
      <c r="M12" s="51">
        <v>144.66287620062559</v>
      </c>
      <c r="N12" s="51">
        <v>123.66220163754627</v>
      </c>
      <c r="O12" s="51">
        <v>321.48842416866148</v>
      </c>
      <c r="P12" s="51">
        <v>1</v>
      </c>
      <c r="Q12" s="51">
        <v>212.27964146168318</v>
      </c>
      <c r="R12" s="51">
        <v>1</v>
      </c>
      <c r="S12" s="51">
        <v>207.80524053775397</v>
      </c>
      <c r="T12" s="51">
        <v>55.076103800049246</v>
      </c>
      <c r="U12" s="51">
        <v>48.742181742860019</v>
      </c>
      <c r="V12" s="51">
        <v>141.40788884537184</v>
      </c>
      <c r="W12" s="51">
        <v>0</v>
      </c>
      <c r="X12" s="51">
        <v>175.68953926445417</v>
      </c>
      <c r="Y12" s="51">
        <v>183.24721995694051</v>
      </c>
      <c r="Z12" s="51">
        <v>172.91447938903059</v>
      </c>
      <c r="AA12" s="51">
        <v>85.21454562486187</v>
      </c>
      <c r="AB12" s="52">
        <v>276.80306247776173</v>
      </c>
      <c r="AC12" s="53">
        <v>3</v>
      </c>
      <c r="AD12" s="54">
        <v>5</v>
      </c>
      <c r="AE12" s="52">
        <v>903.24690690839009</v>
      </c>
      <c r="AF12" s="53">
        <v>5</v>
      </c>
      <c r="AG12" s="54">
        <v>2</v>
      </c>
      <c r="AH12" s="52">
        <v>422.08488199943713</v>
      </c>
      <c r="AI12" s="53">
        <v>4</v>
      </c>
      <c r="AJ12" s="54">
        <v>4</v>
      </c>
      <c r="AK12" s="52">
        <v>0</v>
      </c>
      <c r="AL12" s="53">
        <v>3</v>
      </c>
      <c r="AM12" s="54">
        <v>0</v>
      </c>
      <c r="AN12" s="52">
        <v>617.0657842352872</v>
      </c>
      <c r="AO12" s="53">
        <v>4</v>
      </c>
      <c r="AP12" s="54">
        <v>2</v>
      </c>
    </row>
    <row r="13" spans="1:42" x14ac:dyDescent="0.2">
      <c r="A13" s="13"/>
      <c r="B13" s="47"/>
      <c r="C13" s="73"/>
      <c r="D13" s="73"/>
      <c r="E13" s="55" t="s">
        <v>69</v>
      </c>
      <c r="F13" s="55"/>
      <c r="G13" s="55">
        <f>COUNTIF(H13:AA13,"&gt;0")</f>
        <v>19</v>
      </c>
      <c r="H13" s="56">
        <v>17.399999999999999</v>
      </c>
      <c r="I13" s="56">
        <v>37.4</v>
      </c>
      <c r="J13" s="56">
        <v>91.44</v>
      </c>
      <c r="K13" s="56">
        <v>204.74</v>
      </c>
      <c r="L13" s="56">
        <v>442.5</v>
      </c>
      <c r="M13" s="56">
        <v>950</v>
      </c>
      <c r="N13" s="56">
        <v>1619.75</v>
      </c>
      <c r="O13" s="56">
        <v>3475.73</v>
      </c>
      <c r="P13" s="56">
        <v>42.1</v>
      </c>
      <c r="Q13" s="56">
        <v>672.1</v>
      </c>
      <c r="R13" s="56">
        <v>116.6</v>
      </c>
      <c r="S13" s="56">
        <v>503.1</v>
      </c>
      <c r="T13" s="56">
        <v>266</v>
      </c>
      <c r="U13" s="56">
        <v>690</v>
      </c>
      <c r="V13" s="56">
        <v>100</v>
      </c>
      <c r="W13" s="56">
        <v>0</v>
      </c>
      <c r="X13" s="56">
        <v>4.47</v>
      </c>
      <c r="Y13" s="56">
        <v>15.34</v>
      </c>
      <c r="Z13" s="56">
        <v>14.03</v>
      </c>
      <c r="AA13" s="56">
        <v>8.8000000000000007</v>
      </c>
      <c r="AB13" s="46">
        <v>0</v>
      </c>
      <c r="AC13" s="21">
        <v>0</v>
      </c>
      <c r="AD13" s="41"/>
      <c r="AE13" s="46"/>
      <c r="AF13" s="21"/>
      <c r="AG13" s="41"/>
      <c r="AH13" s="46"/>
      <c r="AI13" s="21"/>
      <c r="AJ13" s="41"/>
      <c r="AK13" s="46"/>
      <c r="AL13" s="21"/>
      <c r="AM13" s="41"/>
      <c r="AN13" s="46"/>
      <c r="AO13" s="21"/>
      <c r="AP13" s="41"/>
    </row>
    <row r="14" spans="1:42" x14ac:dyDescent="0.2">
      <c r="A14" s="13" t="s">
        <v>22</v>
      </c>
      <c r="B14" s="47"/>
      <c r="C14" s="73" t="str">
        <f>IF(G15&gt;$B$1,F14,"")</f>
        <v/>
      </c>
      <c r="D14" s="73" t="e">
        <f t="shared" ref="D14" si="5">RANK(C14,$C$4:$C$118)</f>
        <v>#VALUE!</v>
      </c>
      <c r="E14" s="48" t="s">
        <v>15</v>
      </c>
      <c r="F14" s="49">
        <f>SUM(H14:AA14)</f>
        <v>868.79427938317315</v>
      </c>
      <c r="G14" s="50">
        <f>G15</f>
        <v>8</v>
      </c>
      <c r="H14" s="51">
        <v>154.99537164988485</v>
      </c>
      <c r="I14" s="51">
        <v>146.93559580853565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1</v>
      </c>
      <c r="Q14" s="51">
        <v>0</v>
      </c>
      <c r="R14" s="51">
        <v>0</v>
      </c>
      <c r="S14" s="51">
        <v>0</v>
      </c>
      <c r="T14" s="51">
        <v>130.05246210679195</v>
      </c>
      <c r="U14" s="51">
        <v>1</v>
      </c>
      <c r="V14" s="51">
        <v>141.40788884537184</v>
      </c>
      <c r="W14" s="51">
        <v>0</v>
      </c>
      <c r="X14" s="51">
        <v>0</v>
      </c>
      <c r="Y14" s="51">
        <v>0</v>
      </c>
      <c r="Z14" s="51">
        <v>170.32958279190683</v>
      </c>
      <c r="AA14" s="51">
        <v>123.07337818068193</v>
      </c>
      <c r="AB14" s="52">
        <v>0</v>
      </c>
      <c r="AC14" s="53">
        <v>2</v>
      </c>
      <c r="AD14" s="54">
        <v>0</v>
      </c>
      <c r="AE14" s="52">
        <v>0</v>
      </c>
      <c r="AF14" s="53">
        <v>0</v>
      </c>
      <c r="AG14" s="54">
        <v>0</v>
      </c>
      <c r="AH14" s="52">
        <v>0</v>
      </c>
      <c r="AI14" s="53">
        <v>1</v>
      </c>
      <c r="AJ14" s="54">
        <v>0</v>
      </c>
      <c r="AK14" s="52">
        <v>0</v>
      </c>
      <c r="AL14" s="53">
        <v>3</v>
      </c>
      <c r="AM14" s="54">
        <v>0</v>
      </c>
      <c r="AN14" s="52">
        <v>0</v>
      </c>
      <c r="AO14" s="53">
        <v>2</v>
      </c>
      <c r="AP14" s="54">
        <v>0</v>
      </c>
    </row>
    <row r="15" spans="1:42" x14ac:dyDescent="0.2">
      <c r="A15" s="13"/>
      <c r="B15" s="47"/>
      <c r="C15" s="73"/>
      <c r="D15" s="73"/>
      <c r="E15" s="55" t="s">
        <v>69</v>
      </c>
      <c r="F15" s="55"/>
      <c r="G15" s="55">
        <f>COUNTIF(H15:AA15,"&gt;0")</f>
        <v>8</v>
      </c>
      <c r="H15" s="56">
        <v>17.7</v>
      </c>
      <c r="I15" s="56">
        <v>36.020000000000003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47.44</v>
      </c>
      <c r="Q15" s="56">
        <v>0</v>
      </c>
      <c r="R15" s="56">
        <v>0</v>
      </c>
      <c r="S15" s="56">
        <v>0</v>
      </c>
      <c r="T15" s="56">
        <v>313</v>
      </c>
      <c r="U15" s="56">
        <v>594</v>
      </c>
      <c r="V15" s="56">
        <v>100</v>
      </c>
      <c r="W15" s="56">
        <v>0</v>
      </c>
      <c r="X15" s="56">
        <v>0</v>
      </c>
      <c r="Y15" s="56">
        <v>0</v>
      </c>
      <c r="Z15" s="56">
        <v>13.88</v>
      </c>
      <c r="AA15" s="56">
        <v>10.92</v>
      </c>
      <c r="AB15" s="46">
        <v>0</v>
      </c>
      <c r="AC15" s="21">
        <v>0</v>
      </c>
      <c r="AD15" s="41"/>
      <c r="AE15" s="46"/>
      <c r="AF15" s="21"/>
      <c r="AG15" s="41"/>
      <c r="AH15" s="46"/>
      <c r="AI15" s="21"/>
      <c r="AJ15" s="41"/>
      <c r="AK15" s="46"/>
      <c r="AL15" s="21"/>
      <c r="AM15" s="41"/>
      <c r="AN15" s="46"/>
      <c r="AO15" s="21"/>
      <c r="AP15" s="41"/>
    </row>
    <row r="16" spans="1:42" x14ac:dyDescent="0.2">
      <c r="A16" s="13" t="s">
        <v>24</v>
      </c>
      <c r="B16" s="47"/>
      <c r="C16" s="73" t="str">
        <f>IF(G17&gt;$B$1,F16,"")</f>
        <v/>
      </c>
      <c r="D16" s="73" t="e">
        <f t="shared" ref="D16" si="6">RANK(C16,$C$4:$C$118)</f>
        <v>#VALUE!</v>
      </c>
      <c r="E16" s="48" t="s">
        <v>15</v>
      </c>
      <c r="F16" s="49">
        <f t="shared" ref="F16" si="7">SUM(H16:AA16)</f>
        <v>3208.6292389126593</v>
      </c>
      <c r="G16" s="50">
        <f>G17</f>
        <v>5</v>
      </c>
      <c r="H16" s="51">
        <v>0</v>
      </c>
      <c r="I16" s="51">
        <v>562.18814313276732</v>
      </c>
      <c r="J16" s="51">
        <v>591.9058045107048</v>
      </c>
      <c r="K16" s="51">
        <v>769.16969615872756</v>
      </c>
      <c r="L16" s="51">
        <v>700.17824676387511</v>
      </c>
      <c r="M16" s="51">
        <v>585.1873483465846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2">
        <v>0</v>
      </c>
      <c r="AC16" s="53">
        <v>2</v>
      </c>
      <c r="AD16" s="54">
        <v>0</v>
      </c>
      <c r="AE16" s="52">
        <v>0</v>
      </c>
      <c r="AF16" s="53">
        <v>3</v>
      </c>
      <c r="AG16" s="54">
        <v>0</v>
      </c>
      <c r="AH16" s="52">
        <v>0</v>
      </c>
      <c r="AI16" s="53">
        <v>0</v>
      </c>
      <c r="AJ16" s="54">
        <v>0</v>
      </c>
      <c r="AK16" s="52">
        <v>0</v>
      </c>
      <c r="AL16" s="53">
        <v>0</v>
      </c>
      <c r="AM16" s="54">
        <v>0</v>
      </c>
      <c r="AN16" s="52">
        <v>0</v>
      </c>
      <c r="AO16" s="53">
        <v>0</v>
      </c>
      <c r="AP16" s="54">
        <v>0</v>
      </c>
    </row>
    <row r="17" spans="1:42" x14ac:dyDescent="0.2">
      <c r="A17" s="13"/>
      <c r="B17" s="47"/>
      <c r="C17" s="73"/>
      <c r="D17" s="73"/>
      <c r="E17" s="55" t="s">
        <v>69</v>
      </c>
      <c r="F17" s="55"/>
      <c r="G17" s="55">
        <f>COUNTIF(H17:AA17,"&gt;0")</f>
        <v>5</v>
      </c>
      <c r="H17" s="56">
        <v>0</v>
      </c>
      <c r="I17" s="56">
        <v>28.9</v>
      </c>
      <c r="J17" s="56">
        <v>62.8</v>
      </c>
      <c r="K17" s="56">
        <v>144.1</v>
      </c>
      <c r="L17" s="56">
        <v>319.89999999999998</v>
      </c>
      <c r="M17" s="56">
        <v>729.4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46">
        <v>0</v>
      </c>
      <c r="AC17" s="21">
        <v>0</v>
      </c>
      <c r="AD17" s="41"/>
      <c r="AE17" s="46"/>
      <c r="AF17" s="21"/>
      <c r="AG17" s="41"/>
      <c r="AH17" s="46"/>
      <c r="AI17" s="21"/>
      <c r="AJ17" s="41"/>
      <c r="AK17" s="46"/>
      <c r="AL17" s="21"/>
      <c r="AM17" s="41"/>
      <c r="AN17" s="46"/>
      <c r="AO17" s="21"/>
      <c r="AP17" s="41"/>
    </row>
    <row r="18" spans="1:42" x14ac:dyDescent="0.2">
      <c r="A18" s="13" t="s">
        <v>25</v>
      </c>
      <c r="B18" s="47"/>
      <c r="C18" s="73" t="str">
        <f>IF(G19&gt;$B$1,F18,"")</f>
        <v/>
      </c>
      <c r="D18" s="73" t="e">
        <f t="shared" ref="D18" si="8">RANK(C18,$C$4:$C$118)</f>
        <v>#VALUE!</v>
      </c>
      <c r="E18" s="48" t="s">
        <v>15</v>
      </c>
      <c r="F18" s="49">
        <f t="shared" ref="F18" si="9">SUM(H18:AA18)</f>
        <v>1747.5230956989385</v>
      </c>
      <c r="G18" s="50">
        <f>G19</f>
        <v>9</v>
      </c>
      <c r="H18" s="51">
        <v>0</v>
      </c>
      <c r="I18" s="51">
        <v>58.614247852192818</v>
      </c>
      <c r="J18" s="51">
        <v>0</v>
      </c>
      <c r="K18" s="51">
        <v>101.37832604605079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151.8622573766888</v>
      </c>
      <c r="R18" s="51">
        <v>0</v>
      </c>
      <c r="S18" s="51">
        <v>0</v>
      </c>
      <c r="T18" s="51">
        <v>0</v>
      </c>
      <c r="U18" s="51">
        <v>8.9257749763271104</v>
      </c>
      <c r="V18" s="51">
        <v>180.80480093510224</v>
      </c>
      <c r="W18" s="51">
        <v>0</v>
      </c>
      <c r="X18" s="51">
        <v>366.98625249719436</v>
      </c>
      <c r="Y18" s="51">
        <v>371.95787922628398</v>
      </c>
      <c r="Z18" s="51">
        <v>264.45310441146273</v>
      </c>
      <c r="AA18" s="51">
        <v>242.54045237763555</v>
      </c>
      <c r="AB18" s="52">
        <v>0</v>
      </c>
      <c r="AC18" s="53">
        <v>1</v>
      </c>
      <c r="AD18" s="54">
        <v>0</v>
      </c>
      <c r="AE18" s="52">
        <v>0</v>
      </c>
      <c r="AF18" s="53">
        <v>1</v>
      </c>
      <c r="AG18" s="54">
        <v>0</v>
      </c>
      <c r="AH18" s="52">
        <v>0</v>
      </c>
      <c r="AI18" s="53">
        <v>1</v>
      </c>
      <c r="AJ18" s="54">
        <v>0</v>
      </c>
      <c r="AK18" s="52">
        <v>0</v>
      </c>
      <c r="AL18" s="53">
        <v>2</v>
      </c>
      <c r="AM18" s="54">
        <v>0</v>
      </c>
      <c r="AN18" s="52">
        <v>1245.9376885125766</v>
      </c>
      <c r="AO18" s="53">
        <v>4</v>
      </c>
      <c r="AP18" s="54">
        <v>1</v>
      </c>
    </row>
    <row r="19" spans="1:42" x14ac:dyDescent="0.2">
      <c r="A19" s="13"/>
      <c r="B19" s="47"/>
      <c r="C19" s="73"/>
      <c r="D19" s="73"/>
      <c r="E19" s="55" t="s">
        <v>69</v>
      </c>
      <c r="F19" s="55"/>
      <c r="G19" s="55">
        <f>COUNTIF(H19:AA19,"&gt;0")</f>
        <v>9</v>
      </c>
      <c r="H19" s="56">
        <v>0</v>
      </c>
      <c r="I19" s="56">
        <v>38.6</v>
      </c>
      <c r="J19" s="56">
        <v>0</v>
      </c>
      <c r="K19" s="56">
        <v>216.6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705.7</v>
      </c>
      <c r="R19" s="56">
        <v>0</v>
      </c>
      <c r="S19" s="56">
        <v>0</v>
      </c>
      <c r="T19" s="56">
        <v>0</v>
      </c>
      <c r="U19" s="56">
        <v>627</v>
      </c>
      <c r="V19" s="56">
        <v>105</v>
      </c>
      <c r="W19" s="56">
        <v>0</v>
      </c>
      <c r="X19" s="56">
        <v>7.49</v>
      </c>
      <c r="Y19" s="56">
        <v>24.33</v>
      </c>
      <c r="Z19" s="56">
        <v>19.23</v>
      </c>
      <c r="AA19" s="56">
        <v>17.47</v>
      </c>
      <c r="AB19" s="46">
        <v>0</v>
      </c>
      <c r="AC19" s="21">
        <v>0</v>
      </c>
      <c r="AD19" s="41"/>
      <c r="AE19" s="46"/>
      <c r="AF19" s="21"/>
      <c r="AG19" s="41"/>
      <c r="AH19" s="46"/>
      <c r="AI19" s="21"/>
      <c r="AJ19" s="41"/>
      <c r="AK19" s="46"/>
      <c r="AL19" s="21"/>
      <c r="AM19" s="41"/>
      <c r="AN19" s="46"/>
      <c r="AO19" s="21"/>
      <c r="AP19" s="41"/>
    </row>
    <row r="20" spans="1:42" x14ac:dyDescent="0.2">
      <c r="A20" s="13" t="s">
        <v>70</v>
      </c>
      <c r="B20" s="47"/>
      <c r="C20" s="73" t="str">
        <f>IF(G21&gt;$B$1,F20,"")</f>
        <v/>
      </c>
      <c r="D20" s="73" t="e">
        <f t="shared" ref="D20" si="10">RANK(C20,$C$4:$C$118)</f>
        <v>#VALUE!</v>
      </c>
      <c r="E20" s="48" t="s">
        <v>15</v>
      </c>
      <c r="F20" s="49">
        <f t="shared" ref="F20" si="11">SUM(H20:AA20)</f>
        <v>868.48959722828772</v>
      </c>
      <c r="G20" s="50">
        <f>G21</f>
        <v>3</v>
      </c>
      <c r="H20" s="51">
        <v>0</v>
      </c>
      <c r="I20" s="51">
        <v>0</v>
      </c>
      <c r="J20" s="51">
        <v>27.570750405821695</v>
      </c>
      <c r="K20" s="51">
        <v>0</v>
      </c>
      <c r="L20" s="51">
        <v>0</v>
      </c>
      <c r="M20" s="51">
        <v>480.65276824202493</v>
      </c>
      <c r="N20" s="51">
        <v>360.2660785804411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2">
        <v>0</v>
      </c>
      <c r="AC20" s="53">
        <v>1</v>
      </c>
      <c r="AD20" s="54">
        <v>0</v>
      </c>
      <c r="AE20" s="52">
        <v>0</v>
      </c>
      <c r="AF20" s="53">
        <v>2</v>
      </c>
      <c r="AG20" s="54">
        <v>0</v>
      </c>
      <c r="AH20" s="52">
        <v>0</v>
      </c>
      <c r="AI20" s="53">
        <v>0</v>
      </c>
      <c r="AJ20" s="54">
        <v>0</v>
      </c>
      <c r="AK20" s="52">
        <v>0</v>
      </c>
      <c r="AL20" s="53">
        <v>0</v>
      </c>
      <c r="AM20" s="54">
        <v>0</v>
      </c>
      <c r="AN20" s="52">
        <v>0</v>
      </c>
      <c r="AO20" s="53">
        <v>0</v>
      </c>
      <c r="AP20" s="54">
        <v>0</v>
      </c>
    </row>
    <row r="21" spans="1:42" x14ac:dyDescent="0.2">
      <c r="A21" s="13"/>
      <c r="B21" s="47"/>
      <c r="C21" s="73"/>
      <c r="D21" s="73"/>
      <c r="E21" s="55" t="s">
        <v>69</v>
      </c>
      <c r="F21" s="55"/>
      <c r="G21" s="55">
        <f>COUNTIF(H21:AA21,"&gt;0")</f>
        <v>3</v>
      </c>
      <c r="H21" s="56">
        <v>0</v>
      </c>
      <c r="I21" s="56">
        <v>0</v>
      </c>
      <c r="J21" s="56">
        <v>86.39</v>
      </c>
      <c r="K21" s="56">
        <v>0</v>
      </c>
      <c r="L21" s="56">
        <v>0</v>
      </c>
      <c r="M21" s="56">
        <v>771.2</v>
      </c>
      <c r="N21" s="56">
        <v>1389.73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46">
        <v>0</v>
      </c>
      <c r="AC21" s="21">
        <v>0</v>
      </c>
      <c r="AD21" s="41"/>
      <c r="AE21" s="46"/>
      <c r="AF21" s="21"/>
      <c r="AG21" s="41"/>
      <c r="AH21" s="46"/>
      <c r="AI21" s="21"/>
      <c r="AJ21" s="41"/>
      <c r="AK21" s="46"/>
      <c r="AL21" s="21"/>
      <c r="AM21" s="41"/>
      <c r="AN21" s="46"/>
      <c r="AO21" s="21"/>
      <c r="AP21" s="41"/>
    </row>
    <row r="22" spans="1:42" x14ac:dyDescent="0.2">
      <c r="A22" s="13" t="s">
        <v>27</v>
      </c>
      <c r="B22" s="47"/>
      <c r="C22" s="73" t="str">
        <f>IF(G23&gt;$B$1,F22,"")</f>
        <v/>
      </c>
      <c r="D22" s="73" t="e">
        <f t="shared" ref="D22" si="12">RANK(C22,$C$4:$C$118)</f>
        <v>#VALUE!</v>
      </c>
      <c r="E22" s="48" t="s">
        <v>15</v>
      </c>
      <c r="F22" s="49">
        <f t="shared" ref="F22" si="13">SUM(H22:AA22)</f>
        <v>0</v>
      </c>
      <c r="G22" s="50">
        <f>G23</f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2">
        <v>0</v>
      </c>
      <c r="AC22" s="53">
        <v>0</v>
      </c>
      <c r="AD22" s="54">
        <v>0</v>
      </c>
      <c r="AE22" s="52">
        <v>0</v>
      </c>
      <c r="AF22" s="53">
        <v>0</v>
      </c>
      <c r="AG22" s="54">
        <v>0</v>
      </c>
      <c r="AH22" s="52">
        <v>0</v>
      </c>
      <c r="AI22" s="53">
        <v>0</v>
      </c>
      <c r="AJ22" s="54">
        <v>0</v>
      </c>
      <c r="AK22" s="52">
        <v>0</v>
      </c>
      <c r="AL22" s="53">
        <v>0</v>
      </c>
      <c r="AM22" s="54">
        <v>0</v>
      </c>
      <c r="AN22" s="52">
        <v>0</v>
      </c>
      <c r="AO22" s="53">
        <v>0</v>
      </c>
      <c r="AP22" s="54">
        <v>0</v>
      </c>
    </row>
    <row r="23" spans="1:42" x14ac:dyDescent="0.2">
      <c r="A23" s="13"/>
      <c r="B23" s="47"/>
      <c r="C23" s="73"/>
      <c r="D23" s="73"/>
      <c r="E23" s="55" t="s">
        <v>69</v>
      </c>
      <c r="F23" s="55"/>
      <c r="G23" s="55">
        <f>COUNTIF(H23:AA23,"&gt;0")</f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46">
        <v>0</v>
      </c>
      <c r="AC23" s="21">
        <v>0</v>
      </c>
      <c r="AD23" s="41"/>
      <c r="AE23" s="46"/>
      <c r="AF23" s="21"/>
      <c r="AG23" s="41"/>
      <c r="AH23" s="46"/>
      <c r="AI23" s="21"/>
      <c r="AJ23" s="41"/>
      <c r="AK23" s="46"/>
      <c r="AL23" s="21"/>
      <c r="AM23" s="41"/>
      <c r="AN23" s="46"/>
      <c r="AO23" s="21"/>
      <c r="AP23" s="41"/>
    </row>
    <row r="24" spans="1:42" x14ac:dyDescent="0.2">
      <c r="A24" s="13" t="s">
        <v>19</v>
      </c>
      <c r="B24" s="47"/>
      <c r="C24" s="73">
        <f>IF(G25&gt;$B$1,F24,"")</f>
        <v>2064.5259312639482</v>
      </c>
      <c r="D24" s="73">
        <f t="shared" ref="D24" si="14">RANK(C24,$C$4:$C$118)</f>
        <v>3</v>
      </c>
      <c r="E24" s="48" t="s">
        <v>15</v>
      </c>
      <c r="F24" s="49">
        <f t="shared" ref="F24" si="15">SUM(H24:AA24)</f>
        <v>2064.5259312639482</v>
      </c>
      <c r="G24" s="50">
        <f>G25</f>
        <v>12</v>
      </c>
      <c r="H24" s="51">
        <v>328.80938623589105</v>
      </c>
      <c r="I24" s="51">
        <v>192.36698982866611</v>
      </c>
      <c r="J24" s="51">
        <v>108.86220639398685</v>
      </c>
      <c r="K24" s="51">
        <v>229.0641013917261</v>
      </c>
      <c r="L24" s="51">
        <v>301.31584690445146</v>
      </c>
      <c r="M24" s="51">
        <v>305.57999033048577</v>
      </c>
      <c r="N24" s="51">
        <v>0</v>
      </c>
      <c r="O24" s="51">
        <v>0</v>
      </c>
      <c r="P24" s="51">
        <v>1</v>
      </c>
      <c r="Q24" s="51">
        <v>223.87182898328319</v>
      </c>
      <c r="R24" s="51">
        <v>1</v>
      </c>
      <c r="S24" s="51">
        <v>255.43096305676451</v>
      </c>
      <c r="T24" s="51">
        <v>53.694460592444578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63.530157546248603</v>
      </c>
      <c r="AB24" s="52">
        <v>630.03858245854406</v>
      </c>
      <c r="AC24" s="53">
        <v>3</v>
      </c>
      <c r="AD24" s="54">
        <v>4</v>
      </c>
      <c r="AE24" s="52">
        <v>0</v>
      </c>
      <c r="AF24" s="53">
        <v>3</v>
      </c>
      <c r="AG24" s="54">
        <v>0</v>
      </c>
      <c r="AH24" s="52">
        <v>481.30279204004773</v>
      </c>
      <c r="AI24" s="53">
        <v>4</v>
      </c>
      <c r="AJ24" s="54">
        <v>3</v>
      </c>
      <c r="AK24" s="52">
        <v>0</v>
      </c>
      <c r="AL24" s="53">
        <v>1</v>
      </c>
      <c r="AM24" s="54">
        <v>0</v>
      </c>
      <c r="AN24" s="52">
        <v>0</v>
      </c>
      <c r="AO24" s="53">
        <v>1</v>
      </c>
      <c r="AP24" s="54">
        <v>0</v>
      </c>
    </row>
    <row r="25" spans="1:42" x14ac:dyDescent="0.2">
      <c r="A25" s="13"/>
      <c r="B25" s="47"/>
      <c r="C25" s="73"/>
      <c r="D25" s="73"/>
      <c r="E25" s="55" t="s">
        <v>69</v>
      </c>
      <c r="F25" s="55"/>
      <c r="G25" s="55">
        <f>COUNTIF(H25:AA25,"&gt;0")</f>
        <v>12</v>
      </c>
      <c r="H25" s="56">
        <v>16</v>
      </c>
      <c r="I25" s="56">
        <v>34.979999999999997</v>
      </c>
      <c r="J25" s="56">
        <v>80.36</v>
      </c>
      <c r="K25" s="56">
        <v>196.3</v>
      </c>
      <c r="L25" s="56">
        <v>397.64</v>
      </c>
      <c r="M25" s="56">
        <v>852.3</v>
      </c>
      <c r="N25" s="56">
        <v>0</v>
      </c>
      <c r="O25" s="56">
        <v>0</v>
      </c>
      <c r="P25" s="56">
        <v>49.51</v>
      </c>
      <c r="Q25" s="56">
        <v>666.2</v>
      </c>
      <c r="R25" s="56">
        <v>105.6</v>
      </c>
      <c r="S25" s="56">
        <v>485.1</v>
      </c>
      <c r="T25" s="56">
        <v>265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7.57</v>
      </c>
      <c r="AB25" s="46">
        <v>0</v>
      </c>
      <c r="AC25" s="21">
        <v>0</v>
      </c>
      <c r="AD25" s="41"/>
      <c r="AE25" s="46"/>
      <c r="AF25" s="21"/>
      <c r="AG25" s="41"/>
      <c r="AH25" s="46"/>
      <c r="AI25" s="21"/>
      <c r="AJ25" s="41"/>
      <c r="AK25" s="46"/>
      <c r="AL25" s="21"/>
      <c r="AM25" s="41"/>
      <c r="AN25" s="46"/>
      <c r="AO25" s="21"/>
      <c r="AP25" s="41"/>
    </row>
    <row r="26" spans="1:42" x14ac:dyDescent="0.2">
      <c r="A26" s="13" t="s">
        <v>26</v>
      </c>
      <c r="B26" s="47"/>
      <c r="C26" s="73">
        <f>IF(G27&gt;$B$1,F26,"")</f>
        <v>5950.5990601463518</v>
      </c>
      <c r="D26" s="73">
        <f t="shared" ref="D26" si="16">RANK(C26,$C$4:$C$118)</f>
        <v>1</v>
      </c>
      <c r="E26" s="48" t="s">
        <v>15</v>
      </c>
      <c r="F26" s="49">
        <f t="shared" ref="F26" si="17">SUM(H26:AA26)</f>
        <v>5950.5990601463518</v>
      </c>
      <c r="G26" s="50">
        <f>G27</f>
        <v>19</v>
      </c>
      <c r="H26" s="51">
        <v>604.55518608480463</v>
      </c>
      <c r="I26" s="51">
        <v>584.83458344868404</v>
      </c>
      <c r="J26" s="51">
        <v>436.68570831109008</v>
      </c>
      <c r="K26" s="51">
        <v>459.93271851582512</v>
      </c>
      <c r="L26" s="51">
        <v>457.56374425981249</v>
      </c>
      <c r="M26" s="51">
        <v>507.4483503102378</v>
      </c>
      <c r="N26" s="51">
        <v>365.55929326351605</v>
      </c>
      <c r="O26" s="51">
        <v>602.27736258468269</v>
      </c>
      <c r="P26" s="51">
        <v>1</v>
      </c>
      <c r="Q26" s="51">
        <v>380.42610487623011</v>
      </c>
      <c r="R26" s="51">
        <v>6.0165883762689134</v>
      </c>
      <c r="S26" s="51">
        <v>465.47116079197701</v>
      </c>
      <c r="T26" s="51">
        <v>220.95649236028964</v>
      </c>
      <c r="U26" s="51">
        <v>62.209133605853907</v>
      </c>
      <c r="V26" s="51">
        <v>222.56364771754801</v>
      </c>
      <c r="W26" s="51">
        <v>0</v>
      </c>
      <c r="X26" s="51">
        <v>267.34714133495277</v>
      </c>
      <c r="Y26" s="51">
        <v>6.704033341650681</v>
      </c>
      <c r="Z26" s="51">
        <v>165.17051854022981</v>
      </c>
      <c r="AA26" s="51">
        <v>133.87729242269828</v>
      </c>
      <c r="AB26" s="52">
        <v>1626.0754778445787</v>
      </c>
      <c r="AC26" s="53">
        <v>3</v>
      </c>
      <c r="AD26" s="54">
        <v>1</v>
      </c>
      <c r="AE26" s="52">
        <v>2392.7814689340744</v>
      </c>
      <c r="AF26" s="53">
        <v>5</v>
      </c>
      <c r="AG26" s="54">
        <v>1</v>
      </c>
      <c r="AH26" s="52">
        <v>852.91385404447601</v>
      </c>
      <c r="AI26" s="53">
        <v>4</v>
      </c>
      <c r="AJ26" s="54">
        <v>1</v>
      </c>
      <c r="AK26" s="52">
        <v>0</v>
      </c>
      <c r="AL26" s="53">
        <v>3</v>
      </c>
      <c r="AM26" s="54">
        <v>0</v>
      </c>
      <c r="AN26" s="52">
        <v>573.09898563953152</v>
      </c>
      <c r="AO26" s="53">
        <v>4</v>
      </c>
      <c r="AP26" s="54">
        <v>3</v>
      </c>
    </row>
    <row r="27" spans="1:42" x14ac:dyDescent="0.2">
      <c r="A27" s="13"/>
      <c r="B27" s="47"/>
      <c r="C27" s="73"/>
      <c r="D27" s="73"/>
      <c r="E27" s="55" t="s">
        <v>69</v>
      </c>
      <c r="F27" s="55"/>
      <c r="G27" s="55">
        <f>COUNTIF(H27:AA27,"&gt;0")</f>
        <v>19</v>
      </c>
      <c r="H27" s="56">
        <v>14</v>
      </c>
      <c r="I27" s="56">
        <v>28.6</v>
      </c>
      <c r="J27" s="56">
        <v>67.27</v>
      </c>
      <c r="K27" s="56">
        <v>170.4</v>
      </c>
      <c r="L27" s="56">
        <v>363.46</v>
      </c>
      <c r="M27" s="56">
        <v>760.11</v>
      </c>
      <c r="N27" s="56">
        <v>1385.6</v>
      </c>
      <c r="O27" s="56">
        <v>2903.19</v>
      </c>
      <c r="P27" s="56">
        <v>36.76</v>
      </c>
      <c r="Q27" s="56">
        <v>597.38</v>
      </c>
      <c r="R27" s="56">
        <v>100.3</v>
      </c>
      <c r="S27" s="56">
        <v>420.14</v>
      </c>
      <c r="T27" s="56">
        <v>360</v>
      </c>
      <c r="U27" s="56">
        <v>707</v>
      </c>
      <c r="V27" s="56">
        <v>110.00000000000001</v>
      </c>
      <c r="W27" s="56">
        <v>0</v>
      </c>
      <c r="X27" s="56">
        <v>5.93</v>
      </c>
      <c r="Y27" s="56">
        <v>6.4</v>
      </c>
      <c r="Z27" s="56">
        <v>13.58</v>
      </c>
      <c r="AA27" s="56">
        <v>11.52</v>
      </c>
      <c r="AB27" s="46">
        <v>0</v>
      </c>
      <c r="AC27" s="21">
        <v>0</v>
      </c>
      <c r="AD27" s="41"/>
      <c r="AE27" s="46"/>
      <c r="AF27" s="21"/>
      <c r="AG27" s="41"/>
      <c r="AH27" s="46"/>
      <c r="AI27" s="21"/>
      <c r="AJ27" s="41"/>
      <c r="AK27" s="46"/>
      <c r="AL27" s="21"/>
      <c r="AM27" s="41"/>
      <c r="AN27" s="46"/>
      <c r="AO27" s="21"/>
      <c r="AP27" s="41"/>
    </row>
    <row r="28" spans="1:42" x14ac:dyDescent="0.2">
      <c r="A28" s="13" t="s">
        <v>23</v>
      </c>
      <c r="B28" s="47"/>
      <c r="C28" s="73" t="str">
        <f>IF(G29&gt;$B$1,F28,"")</f>
        <v/>
      </c>
      <c r="D28" s="73" t="e">
        <f t="shared" ref="D28" si="18">RANK(C28,$C$4:$C$118)</f>
        <v>#VALUE!</v>
      </c>
      <c r="E28" s="48" t="s">
        <v>15</v>
      </c>
      <c r="F28" s="49">
        <f t="shared" ref="F28" si="19">SUM(H28:AA28)</f>
        <v>404.09375607239679</v>
      </c>
      <c r="G28" s="50">
        <f>G29</f>
        <v>3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1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266.45714798278419</v>
      </c>
      <c r="W28" s="51">
        <v>136.63660808961262</v>
      </c>
      <c r="X28" s="51">
        <v>0</v>
      </c>
      <c r="Y28" s="51">
        <v>0</v>
      </c>
      <c r="Z28" s="51">
        <v>0</v>
      </c>
      <c r="AA28" s="51">
        <v>0</v>
      </c>
      <c r="AB28" s="52">
        <v>0</v>
      </c>
      <c r="AC28" s="53">
        <v>0</v>
      </c>
      <c r="AD28" s="54">
        <v>0</v>
      </c>
      <c r="AE28" s="52">
        <v>0</v>
      </c>
      <c r="AF28" s="53">
        <v>0</v>
      </c>
      <c r="AG28" s="54">
        <v>0</v>
      </c>
      <c r="AH28" s="52">
        <v>0</v>
      </c>
      <c r="AI28" s="53">
        <v>1</v>
      </c>
      <c r="AJ28" s="54">
        <v>0</v>
      </c>
      <c r="AK28" s="52">
        <v>0</v>
      </c>
      <c r="AL28" s="53">
        <v>2</v>
      </c>
      <c r="AM28" s="54">
        <v>0</v>
      </c>
      <c r="AN28" s="52">
        <v>0</v>
      </c>
      <c r="AO28" s="53">
        <v>0</v>
      </c>
      <c r="AP28" s="54">
        <v>0</v>
      </c>
    </row>
    <row r="29" spans="1:42" x14ac:dyDescent="0.2">
      <c r="A29" s="13"/>
      <c r="B29" s="13"/>
      <c r="C29" s="73"/>
      <c r="D29" s="73"/>
      <c r="E29" s="55" t="s">
        <v>69</v>
      </c>
      <c r="F29" s="55"/>
      <c r="G29" s="55">
        <f>COUNTIF(H29:AA29,"&gt;0")</f>
        <v>3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33.9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114.99999999999999</v>
      </c>
      <c r="W29" s="56">
        <v>170</v>
      </c>
      <c r="X29" s="56">
        <v>0</v>
      </c>
      <c r="Y29" s="56">
        <v>0</v>
      </c>
      <c r="Z29" s="56">
        <v>0</v>
      </c>
      <c r="AA29" s="56">
        <v>0</v>
      </c>
      <c r="AB29" s="46">
        <v>0</v>
      </c>
      <c r="AC29" s="21">
        <v>0</v>
      </c>
      <c r="AD29" s="41"/>
      <c r="AE29" s="46"/>
      <c r="AF29" s="21"/>
      <c r="AG29" s="41"/>
      <c r="AH29" s="46"/>
      <c r="AI29" s="21"/>
      <c r="AJ29" s="41"/>
      <c r="AK29" s="46"/>
      <c r="AL29" s="21"/>
      <c r="AM29" s="41"/>
      <c r="AN29" s="46"/>
      <c r="AO29" s="21"/>
      <c r="AP29" s="41"/>
    </row>
    <row r="30" spans="1:42" x14ac:dyDescent="0.2">
      <c r="A30" s="13" t="s">
        <v>28</v>
      </c>
      <c r="B30" s="47"/>
      <c r="C30" s="73">
        <f>IF(G31&gt;$B$1,F30,"")</f>
        <v>1809.3541173776941</v>
      </c>
      <c r="D30" s="73">
        <f t="shared" ref="D30" si="20">RANK(C30,$C$4:$C$118)</f>
        <v>4</v>
      </c>
      <c r="E30" s="48" t="s">
        <v>15</v>
      </c>
      <c r="F30" s="49">
        <f t="shared" ref="F30" si="21">SUM(H30:AA30)</f>
        <v>1809.3541173776941</v>
      </c>
      <c r="G30" s="50">
        <f>G31</f>
        <v>12</v>
      </c>
      <c r="H30" s="51">
        <v>21.569649610076734</v>
      </c>
      <c r="I30" s="51">
        <v>0</v>
      </c>
      <c r="J30" s="51">
        <v>0</v>
      </c>
      <c r="K30" s="51">
        <v>115.5734091849047</v>
      </c>
      <c r="L30" s="51">
        <v>0</v>
      </c>
      <c r="M30" s="51">
        <v>255.38592186836533</v>
      </c>
      <c r="N30" s="51">
        <v>0</v>
      </c>
      <c r="O30" s="51">
        <v>0</v>
      </c>
      <c r="P30" s="51">
        <v>1</v>
      </c>
      <c r="Q30" s="51">
        <v>305.30118470055527</v>
      </c>
      <c r="R30" s="51">
        <v>0</v>
      </c>
      <c r="S30" s="51">
        <v>293.7146031790204</v>
      </c>
      <c r="T30" s="51">
        <v>40.462036368640476</v>
      </c>
      <c r="U30" s="51">
        <v>0</v>
      </c>
      <c r="V30" s="51">
        <v>222.56364771754801</v>
      </c>
      <c r="W30" s="51">
        <v>0</v>
      </c>
      <c r="X30" s="51">
        <v>233.23768035610439</v>
      </c>
      <c r="Y30" s="51">
        <v>38.429944096591377</v>
      </c>
      <c r="Z30" s="51">
        <v>121.44993408764928</v>
      </c>
      <c r="AA30" s="51">
        <v>160.66610620823798</v>
      </c>
      <c r="AB30" s="52">
        <v>0</v>
      </c>
      <c r="AC30" s="53">
        <v>1</v>
      </c>
      <c r="AD30" s="54">
        <v>0</v>
      </c>
      <c r="AE30" s="52">
        <v>0</v>
      </c>
      <c r="AF30" s="53">
        <v>2</v>
      </c>
      <c r="AG30" s="54">
        <v>0</v>
      </c>
      <c r="AH30" s="52">
        <v>0</v>
      </c>
      <c r="AI30" s="53">
        <v>3</v>
      </c>
      <c r="AJ30" s="54">
        <v>0</v>
      </c>
      <c r="AK30" s="52">
        <v>0</v>
      </c>
      <c r="AL30" s="53">
        <v>2</v>
      </c>
      <c r="AM30" s="54">
        <v>0</v>
      </c>
      <c r="AN30" s="52">
        <v>553.78366474858308</v>
      </c>
      <c r="AO30" s="53">
        <v>4</v>
      </c>
      <c r="AP30" s="54">
        <v>4</v>
      </c>
    </row>
    <row r="31" spans="1:42" x14ac:dyDescent="0.2">
      <c r="A31" s="57"/>
      <c r="B31" s="47"/>
      <c r="C31" s="73"/>
      <c r="D31" s="73"/>
      <c r="E31" s="55" t="s">
        <v>69</v>
      </c>
      <c r="F31" s="55"/>
      <c r="G31" s="55">
        <f>COUNTIF(H31:AA31,"&gt;0")</f>
        <v>12</v>
      </c>
      <c r="H31" s="56">
        <v>19.89</v>
      </c>
      <c r="I31" s="56">
        <v>0</v>
      </c>
      <c r="J31" s="56">
        <v>0</v>
      </c>
      <c r="K31" s="56">
        <v>213.9</v>
      </c>
      <c r="L31" s="56">
        <v>0</v>
      </c>
      <c r="M31" s="56">
        <v>879.4</v>
      </c>
      <c r="N31" s="56">
        <v>0</v>
      </c>
      <c r="O31" s="56">
        <v>0</v>
      </c>
      <c r="P31" s="56">
        <v>38.799999999999997</v>
      </c>
      <c r="Q31" s="56">
        <v>628.28</v>
      </c>
      <c r="R31" s="56">
        <v>0</v>
      </c>
      <c r="S31" s="56">
        <v>471.76</v>
      </c>
      <c r="T31" s="56">
        <v>254.99999999999997</v>
      </c>
      <c r="U31" s="56">
        <v>0</v>
      </c>
      <c r="V31" s="56">
        <v>110.00000000000001</v>
      </c>
      <c r="W31" s="56">
        <v>0</v>
      </c>
      <c r="X31" s="56">
        <v>5.39</v>
      </c>
      <c r="Y31" s="56">
        <v>8.11</v>
      </c>
      <c r="Z31" s="56">
        <v>11</v>
      </c>
      <c r="AA31" s="56">
        <v>13</v>
      </c>
      <c r="AB31" s="46">
        <v>0</v>
      </c>
      <c r="AC31" s="21">
        <v>0</v>
      </c>
      <c r="AD31" s="41"/>
      <c r="AE31" s="46"/>
      <c r="AF31" s="21"/>
      <c r="AG31" s="41"/>
      <c r="AH31" s="46"/>
      <c r="AI31" s="21"/>
      <c r="AJ31" s="41"/>
      <c r="AK31" s="46"/>
      <c r="AL31" s="21"/>
      <c r="AM31" s="41"/>
      <c r="AN31" s="46"/>
      <c r="AO31" s="21"/>
      <c r="AP31" s="41"/>
    </row>
    <row r="32" spans="1:42" x14ac:dyDescent="0.2">
      <c r="A32" s="57"/>
      <c r="B32" s="47"/>
      <c r="C32" s="73" t="str">
        <f>IF(G33&gt;$B$1,F32,"")</f>
        <v/>
      </c>
      <c r="D32" s="73" t="e">
        <f t="shared" ref="D32" si="22">RANK(C32,$C$4:$C$118)</f>
        <v>#VALUE!</v>
      </c>
      <c r="E32" s="48" t="s">
        <v>15</v>
      </c>
      <c r="F32" s="49">
        <f t="shared" ref="F32" si="23">SUM(H32:AA32)</f>
        <v>0</v>
      </c>
      <c r="G32" s="50">
        <f>G33</f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2">
        <v>0</v>
      </c>
      <c r="AC32" s="53">
        <v>0</v>
      </c>
      <c r="AD32" s="54">
        <v>0</v>
      </c>
      <c r="AE32" s="52">
        <v>0</v>
      </c>
      <c r="AF32" s="53">
        <v>0</v>
      </c>
      <c r="AG32" s="54">
        <v>0</v>
      </c>
      <c r="AH32" s="52">
        <v>0</v>
      </c>
      <c r="AI32" s="53">
        <v>0</v>
      </c>
      <c r="AJ32" s="54">
        <v>0</v>
      </c>
      <c r="AK32" s="52">
        <v>0</v>
      </c>
      <c r="AL32" s="53">
        <v>0</v>
      </c>
      <c r="AM32" s="54">
        <v>0</v>
      </c>
      <c r="AN32" s="52">
        <v>0</v>
      </c>
      <c r="AO32" s="53">
        <v>0</v>
      </c>
      <c r="AP32" s="54">
        <v>0</v>
      </c>
    </row>
    <row r="33" spans="1:42" x14ac:dyDescent="0.2">
      <c r="A33" s="57"/>
      <c r="B33" s="47"/>
      <c r="C33" s="73"/>
      <c r="D33" s="73"/>
      <c r="E33" s="55" t="s">
        <v>69</v>
      </c>
      <c r="F33" s="55"/>
      <c r="G33" s="55">
        <f>COUNTIF(H33:AA33,"&gt;0")</f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46">
        <v>0</v>
      </c>
      <c r="AC33" s="21">
        <v>0</v>
      </c>
      <c r="AD33" s="41"/>
      <c r="AE33" s="46"/>
      <c r="AF33" s="21"/>
      <c r="AG33" s="41"/>
      <c r="AH33" s="46"/>
      <c r="AI33" s="21"/>
      <c r="AJ33" s="41"/>
      <c r="AK33" s="46"/>
      <c r="AL33" s="21"/>
      <c r="AM33" s="41"/>
      <c r="AN33" s="46"/>
      <c r="AO33" s="21"/>
      <c r="AP33" s="41"/>
    </row>
    <row r="34" spans="1:42" x14ac:dyDescent="0.2">
      <c r="A34" s="57"/>
      <c r="B34" s="47"/>
      <c r="C34" s="73" t="str">
        <f>IF(G35&gt;$B$1,F34,"")</f>
        <v/>
      </c>
      <c r="D34" s="73" t="e">
        <f t="shared" ref="D34" si="24">RANK(C34,$C$4:$C$118)</f>
        <v>#VALUE!</v>
      </c>
      <c r="E34" s="48" t="s">
        <v>15</v>
      </c>
      <c r="F34" s="49">
        <f t="shared" ref="F34" si="25">SUM(H34:AA34)</f>
        <v>0</v>
      </c>
      <c r="G34" s="50">
        <f>G35</f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2">
        <v>0</v>
      </c>
      <c r="AC34" s="53">
        <v>0</v>
      </c>
      <c r="AD34" s="54">
        <v>0</v>
      </c>
      <c r="AE34" s="52">
        <v>0</v>
      </c>
      <c r="AF34" s="53">
        <v>0</v>
      </c>
      <c r="AG34" s="54">
        <v>0</v>
      </c>
      <c r="AH34" s="52">
        <v>0</v>
      </c>
      <c r="AI34" s="53">
        <v>0</v>
      </c>
      <c r="AJ34" s="54">
        <v>0</v>
      </c>
      <c r="AK34" s="52">
        <v>0</v>
      </c>
      <c r="AL34" s="53">
        <v>0</v>
      </c>
      <c r="AM34" s="54">
        <v>0</v>
      </c>
      <c r="AN34" s="52">
        <v>0</v>
      </c>
      <c r="AO34" s="53">
        <v>0</v>
      </c>
      <c r="AP34" s="54">
        <v>0</v>
      </c>
    </row>
    <row r="35" spans="1:42" x14ac:dyDescent="0.2">
      <c r="A35" s="57"/>
      <c r="B35" s="47"/>
      <c r="C35" s="73"/>
      <c r="D35" s="73"/>
      <c r="E35" s="55" t="s">
        <v>69</v>
      </c>
      <c r="F35" s="55"/>
      <c r="G35" s="55">
        <f>COUNTIF(H35:AA35,"&gt;0")</f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46">
        <v>0</v>
      </c>
      <c r="AC35" s="21">
        <v>0</v>
      </c>
      <c r="AD35" s="41"/>
      <c r="AE35" s="46"/>
      <c r="AF35" s="21"/>
      <c r="AG35" s="41"/>
      <c r="AH35" s="46"/>
      <c r="AI35" s="21"/>
      <c r="AJ35" s="41"/>
      <c r="AK35" s="46"/>
      <c r="AL35" s="21"/>
      <c r="AM35" s="41"/>
      <c r="AN35" s="46"/>
      <c r="AO35" s="21"/>
      <c r="AP35" s="41"/>
    </row>
    <row r="36" spans="1:42" x14ac:dyDescent="0.2">
      <c r="A36" s="57"/>
      <c r="B36" s="47"/>
      <c r="C36" s="73" t="str">
        <f>IF(G37&gt;$B$1,F36,"")</f>
        <v/>
      </c>
      <c r="D36" s="73" t="e">
        <f t="shared" ref="D36" si="26">RANK(C36,$C$4:$C$118)</f>
        <v>#VALUE!</v>
      </c>
      <c r="E36" s="48" t="s">
        <v>15</v>
      </c>
      <c r="F36" s="49">
        <f t="shared" ref="F36" si="27">SUM(H36:AA36)</f>
        <v>0</v>
      </c>
      <c r="G36" s="50">
        <f>G37</f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2">
        <v>0</v>
      </c>
      <c r="AC36" s="53">
        <v>0</v>
      </c>
      <c r="AD36" s="54">
        <v>0</v>
      </c>
      <c r="AE36" s="52">
        <v>0</v>
      </c>
      <c r="AF36" s="53">
        <v>0</v>
      </c>
      <c r="AG36" s="54">
        <v>0</v>
      </c>
      <c r="AH36" s="52">
        <v>0</v>
      </c>
      <c r="AI36" s="53">
        <v>0</v>
      </c>
      <c r="AJ36" s="54">
        <v>0</v>
      </c>
      <c r="AK36" s="52">
        <v>0</v>
      </c>
      <c r="AL36" s="53">
        <v>0</v>
      </c>
      <c r="AM36" s="54">
        <v>0</v>
      </c>
      <c r="AN36" s="52">
        <v>0</v>
      </c>
      <c r="AO36" s="53">
        <v>0</v>
      </c>
      <c r="AP36" s="54">
        <v>0</v>
      </c>
    </row>
    <row r="37" spans="1:42" x14ac:dyDescent="0.2">
      <c r="A37" s="57"/>
      <c r="B37" s="47"/>
      <c r="C37" s="73"/>
      <c r="D37" s="73"/>
      <c r="E37" s="55" t="s">
        <v>69</v>
      </c>
      <c r="F37" s="55"/>
      <c r="G37" s="55">
        <f>COUNTIF(H37:AA37,"&gt;0")</f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46"/>
      <c r="AC37" s="21"/>
      <c r="AD37" s="41"/>
      <c r="AE37" s="46"/>
      <c r="AF37" s="21"/>
      <c r="AG37" s="41"/>
      <c r="AH37" s="46"/>
      <c r="AI37" s="21"/>
      <c r="AJ37" s="41"/>
      <c r="AK37" s="46"/>
      <c r="AL37" s="21"/>
      <c r="AM37" s="41"/>
      <c r="AN37" s="46"/>
      <c r="AO37" s="21"/>
      <c r="AP37" s="41"/>
    </row>
    <row r="38" spans="1:42" x14ac:dyDescent="0.2">
      <c r="A38" s="57"/>
      <c r="B38" s="47"/>
      <c r="C38" s="73" t="str">
        <f>IF(G39&gt;$B$1,F38,"")</f>
        <v/>
      </c>
      <c r="D38" s="73" t="e">
        <f t="shared" ref="D38" si="28">RANK(C38,$C$4:$C$118)</f>
        <v>#VALUE!</v>
      </c>
      <c r="E38" s="48" t="s">
        <v>15</v>
      </c>
      <c r="F38" s="49">
        <f t="shared" ref="F38" si="29">SUM(H38:AA38)</f>
        <v>0</v>
      </c>
      <c r="G38" s="50">
        <f>G39</f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2">
        <v>0</v>
      </c>
      <c r="AC38" s="53">
        <v>0</v>
      </c>
      <c r="AD38" s="54">
        <v>0</v>
      </c>
      <c r="AE38" s="52">
        <v>0</v>
      </c>
      <c r="AF38" s="53">
        <v>0</v>
      </c>
      <c r="AG38" s="54">
        <v>0</v>
      </c>
      <c r="AH38" s="52">
        <v>0</v>
      </c>
      <c r="AI38" s="53">
        <v>0</v>
      </c>
      <c r="AJ38" s="54">
        <v>0</v>
      </c>
      <c r="AK38" s="52">
        <v>0</v>
      </c>
      <c r="AL38" s="53">
        <v>0</v>
      </c>
      <c r="AM38" s="54">
        <v>0</v>
      </c>
      <c r="AN38" s="52">
        <v>0</v>
      </c>
      <c r="AO38" s="53">
        <v>0</v>
      </c>
      <c r="AP38" s="54">
        <v>0</v>
      </c>
    </row>
    <row r="39" spans="1:42" ht="13.5" thickBot="1" x14ac:dyDescent="0.25">
      <c r="A39" s="57"/>
      <c r="B39" s="47"/>
      <c r="C39" s="73"/>
      <c r="D39" s="73"/>
      <c r="E39" s="55" t="s">
        <v>69</v>
      </c>
      <c r="F39" s="55"/>
      <c r="G39" s="55">
        <f>COUNTIF(H39:AA39,"&gt;0")</f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8">
        <v>0</v>
      </c>
      <c r="AC39" s="27">
        <v>0</v>
      </c>
      <c r="AD39" s="42"/>
      <c r="AE39" s="58"/>
      <c r="AF39" s="27"/>
      <c r="AG39" s="42"/>
      <c r="AH39" s="58"/>
      <c r="AI39" s="27"/>
      <c r="AJ39" s="42"/>
      <c r="AK39" s="58"/>
      <c r="AL39" s="27"/>
      <c r="AM39" s="42"/>
      <c r="AN39" s="58"/>
      <c r="AO39" s="27"/>
      <c r="AP39" s="42"/>
    </row>
    <row r="41" spans="1:42" x14ac:dyDescent="0.2"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</row>
    <row r="42" spans="1:42" x14ac:dyDescent="0.2">
      <c r="A42"/>
      <c r="B42" s="45"/>
    </row>
    <row r="43" spans="1:42" x14ac:dyDescent="0.2">
      <c r="A43"/>
      <c r="B43" s="45"/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</row>
    <row r="44" spans="1:42" x14ac:dyDescent="0.2">
      <c r="A44"/>
      <c r="B44" s="45"/>
    </row>
    <row r="45" spans="1:42" x14ac:dyDescent="0.2">
      <c r="A45"/>
      <c r="B45" s="45"/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</row>
    <row r="46" spans="1:42" x14ac:dyDescent="0.2">
      <c r="A46"/>
      <c r="B46" s="45"/>
    </row>
    <row r="47" spans="1:42" x14ac:dyDescent="0.2">
      <c r="A47"/>
      <c r="B47" s="45"/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</row>
    <row r="48" spans="1:42" x14ac:dyDescent="0.2">
      <c r="A48"/>
      <c r="B48" s="45"/>
    </row>
    <row r="49" spans="1:27" x14ac:dyDescent="0.2">
      <c r="A49"/>
      <c r="B49" s="45"/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</row>
    <row r="50" spans="1:27" x14ac:dyDescent="0.2">
      <c r="A50"/>
      <c r="B50" s="45"/>
    </row>
    <row r="51" spans="1:27" x14ac:dyDescent="0.2">
      <c r="A51"/>
      <c r="B51" s="45"/>
    </row>
    <row r="52" spans="1:27" x14ac:dyDescent="0.2">
      <c r="A52"/>
      <c r="B52" s="45"/>
    </row>
  </sheetData>
  <autoFilter ref="A2:B25" xr:uid="{00000000-0009-0000-0000-000001000000}"/>
  <mergeCells count="47">
    <mergeCell ref="C36:C37"/>
    <mergeCell ref="D36:D37"/>
    <mergeCell ref="C38:C39"/>
    <mergeCell ref="D38:D39"/>
    <mergeCell ref="C30:C31"/>
    <mergeCell ref="D30:D31"/>
    <mergeCell ref="C32:C33"/>
    <mergeCell ref="D32:D33"/>
    <mergeCell ref="C34:C35"/>
    <mergeCell ref="D34:D35"/>
    <mergeCell ref="C24:C25"/>
    <mergeCell ref="D24:D25"/>
    <mergeCell ref="C26:C27"/>
    <mergeCell ref="D26:D27"/>
    <mergeCell ref="C28:C29"/>
    <mergeCell ref="D28:D29"/>
    <mergeCell ref="C18:C19"/>
    <mergeCell ref="D18:D19"/>
    <mergeCell ref="C20:C21"/>
    <mergeCell ref="D20:D21"/>
    <mergeCell ref="C22:C23"/>
    <mergeCell ref="D22:D23"/>
    <mergeCell ref="C12:C13"/>
    <mergeCell ref="D12:D13"/>
    <mergeCell ref="C14:C15"/>
    <mergeCell ref="D14:D15"/>
    <mergeCell ref="C16:C17"/>
    <mergeCell ref="D16:D17"/>
    <mergeCell ref="C6:C7"/>
    <mergeCell ref="D6:D7"/>
    <mergeCell ref="C8:C9"/>
    <mergeCell ref="D8:D9"/>
    <mergeCell ref="C10:C11"/>
    <mergeCell ref="D10:D11"/>
    <mergeCell ref="AB2:AD2"/>
    <mergeCell ref="AE2:AG2"/>
    <mergeCell ref="AH2:AJ2"/>
    <mergeCell ref="AK2:AM2"/>
    <mergeCell ref="AN2:AP2"/>
    <mergeCell ref="C4:C5"/>
    <mergeCell ref="D4:D5"/>
    <mergeCell ref="G1:G3"/>
    <mergeCell ref="A2:A3"/>
    <mergeCell ref="B2:B3"/>
    <mergeCell ref="C2:C3"/>
    <mergeCell ref="D2:D3"/>
    <mergeCell ref="F2:F3"/>
  </mergeCells>
  <conditionalFormatting sqref="H4:AA140">
    <cfRule type="cellIs" dxfId="62" priority="1" operator="between">
      <formula>0.00001</formula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S49"/>
  <sheetViews>
    <sheetView zoomScale="90" zoomScaleNormal="90" workbookViewId="0">
      <pane xSplit="7" ySplit="3" topLeftCell="H4" activePane="bottomRight" state="frozen"/>
      <selection activeCell="B15" sqref="B15"/>
      <selection pane="topRight" activeCell="B15" sqref="B15"/>
      <selection pane="bottomLeft" activeCell="B15" sqref="B15"/>
      <selection pane="bottomRight" activeCell="H4" sqref="H4:AS39"/>
    </sheetView>
  </sheetViews>
  <sheetFormatPr defaultColWidth="9.140625" defaultRowHeight="12.75" x14ac:dyDescent="0.2"/>
  <cols>
    <col min="1" max="1" width="25" style="1" customWidth="1"/>
    <col min="2" max="2" width="5.28515625" style="1" customWidth="1"/>
    <col min="3" max="3" width="7.5703125" style="1" customWidth="1"/>
    <col min="4" max="4" width="7.42578125" style="1" customWidth="1"/>
    <col min="5" max="5" width="12.42578125" style="1" customWidth="1"/>
    <col min="6" max="6" width="11.42578125" style="1" customWidth="1"/>
    <col min="7" max="7" width="9.140625" style="12"/>
    <col min="8" max="8" width="12.42578125" style="1" customWidth="1"/>
    <col min="9" max="10" width="9.28515625" style="1" customWidth="1"/>
    <col min="11" max="14" width="9.42578125" style="1" customWidth="1"/>
    <col min="15" max="21" width="9.28515625" style="1" customWidth="1"/>
    <col min="22" max="23" width="9.42578125" style="1" customWidth="1"/>
    <col min="24" max="39" width="9.28515625" style="1" customWidth="1"/>
    <col min="40" max="16384" width="9.140625" style="1"/>
  </cols>
  <sheetData>
    <row r="1" spans="1:45" x14ac:dyDescent="0.2">
      <c r="A1" s="43" t="s">
        <v>34</v>
      </c>
      <c r="B1" s="43">
        <v>11</v>
      </c>
      <c r="F1" s="45"/>
      <c r="G1" s="74" t="s">
        <v>35</v>
      </c>
      <c r="H1" s="45">
        <v>1</v>
      </c>
      <c r="I1" s="45">
        <f>H1+1</f>
        <v>2</v>
      </c>
      <c r="J1" s="45">
        <f t="shared" ref="J1:X1" si="0">I1+1</f>
        <v>3</v>
      </c>
      <c r="K1" s="45">
        <f t="shared" si="0"/>
        <v>4</v>
      </c>
      <c r="L1" s="45">
        <f t="shared" si="0"/>
        <v>5</v>
      </c>
      <c r="M1" s="45">
        <f t="shared" si="0"/>
        <v>6</v>
      </c>
      <c r="N1" s="45">
        <f t="shared" si="0"/>
        <v>7</v>
      </c>
      <c r="O1" s="45">
        <f t="shared" si="0"/>
        <v>8</v>
      </c>
      <c r="P1" s="45">
        <f t="shared" si="0"/>
        <v>9</v>
      </c>
      <c r="Q1" s="45">
        <v>21</v>
      </c>
      <c r="R1" s="45">
        <v>11</v>
      </c>
      <c r="S1" s="45">
        <v>22</v>
      </c>
      <c r="T1" s="45">
        <v>13</v>
      </c>
      <c r="U1" s="45">
        <f t="shared" si="0"/>
        <v>14</v>
      </c>
      <c r="V1" s="45">
        <f t="shared" si="0"/>
        <v>15</v>
      </c>
      <c r="W1" s="45">
        <f t="shared" si="0"/>
        <v>16</v>
      </c>
      <c r="X1" s="45">
        <f t="shared" si="0"/>
        <v>17</v>
      </c>
      <c r="Y1" s="45">
        <v>17</v>
      </c>
      <c r="Z1" s="45">
        <v>17</v>
      </c>
      <c r="AA1" s="45">
        <f>X1+1</f>
        <v>18</v>
      </c>
      <c r="AB1" s="45">
        <f>AA1</f>
        <v>18</v>
      </c>
      <c r="AC1" s="45">
        <f>AB1</f>
        <v>18</v>
      </c>
      <c r="AD1" s="45">
        <f>AC1</f>
        <v>18</v>
      </c>
      <c r="AE1" s="45">
        <f>AD1</f>
        <v>18</v>
      </c>
      <c r="AF1" s="45">
        <f>AA1+1</f>
        <v>19</v>
      </c>
      <c r="AG1" s="45">
        <f>AF1</f>
        <v>19</v>
      </c>
      <c r="AH1" s="45">
        <f>AG1</f>
        <v>19</v>
      </c>
      <c r="AI1" s="59">
        <f>AF1+1</f>
        <v>20</v>
      </c>
      <c r="AJ1" s="59">
        <f>AI1</f>
        <v>20</v>
      </c>
      <c r="AK1" s="59">
        <f>AJ1</f>
        <v>20</v>
      </c>
      <c r="AL1" s="59">
        <f>AK1</f>
        <v>20</v>
      </c>
      <c r="AM1" s="59">
        <f>AL1</f>
        <v>20</v>
      </c>
    </row>
    <row r="2" spans="1:45" ht="38.25" x14ac:dyDescent="0.2">
      <c r="A2" s="75" t="s">
        <v>71</v>
      </c>
      <c r="B2" s="76" t="s">
        <v>37</v>
      </c>
      <c r="C2" s="76" t="s">
        <v>38</v>
      </c>
      <c r="D2" s="76" t="s">
        <v>39</v>
      </c>
      <c r="F2" s="77" t="s">
        <v>40</v>
      </c>
      <c r="G2" s="74"/>
      <c r="H2" s="60" t="s">
        <v>41</v>
      </c>
      <c r="I2" s="60" t="s">
        <v>42</v>
      </c>
      <c r="J2" s="60" t="s">
        <v>43</v>
      </c>
      <c r="K2" s="60" t="s">
        <v>44</v>
      </c>
      <c r="L2" s="60" t="s">
        <v>45</v>
      </c>
      <c r="M2" s="60" t="s">
        <v>46</v>
      </c>
      <c r="N2" s="60" t="s">
        <v>47</v>
      </c>
      <c r="O2" s="60" t="s">
        <v>48</v>
      </c>
      <c r="P2" s="61" t="s">
        <v>49</v>
      </c>
      <c r="Q2" s="61" t="s">
        <v>50</v>
      </c>
      <c r="R2" s="61" t="s">
        <v>51</v>
      </c>
      <c r="S2" s="61" t="s">
        <v>52</v>
      </c>
      <c r="T2" s="60" t="s">
        <v>53</v>
      </c>
      <c r="U2" s="60" t="s">
        <v>54</v>
      </c>
      <c r="V2" s="60" t="s">
        <v>55</v>
      </c>
      <c r="W2" s="60" t="s">
        <v>56</v>
      </c>
      <c r="X2" s="61" t="s">
        <v>57</v>
      </c>
      <c r="Y2" s="61" t="s">
        <v>72</v>
      </c>
      <c r="Z2" s="61"/>
      <c r="AA2" s="61" t="s">
        <v>58</v>
      </c>
      <c r="AB2" s="61" t="s">
        <v>73</v>
      </c>
      <c r="AC2" s="61" t="s">
        <v>74</v>
      </c>
      <c r="AD2" s="61"/>
      <c r="AE2" s="61"/>
      <c r="AF2" s="61" t="s">
        <v>59</v>
      </c>
      <c r="AG2" s="61" t="s">
        <v>75</v>
      </c>
      <c r="AH2" s="61"/>
      <c r="AI2" s="61" t="s">
        <v>60</v>
      </c>
      <c r="AJ2" s="61" t="s">
        <v>76</v>
      </c>
      <c r="AK2" s="61" t="s">
        <v>77</v>
      </c>
      <c r="AL2" s="61"/>
      <c r="AM2" s="61"/>
      <c r="AN2" s="1" t="s">
        <v>61</v>
      </c>
      <c r="AO2" s="1" t="s">
        <v>78</v>
      </c>
      <c r="AP2" s="1" t="s">
        <v>79</v>
      </c>
      <c r="AQ2" s="1" t="s">
        <v>63</v>
      </c>
      <c r="AR2" s="1" t="s">
        <v>64</v>
      </c>
      <c r="AS2" s="1" t="s">
        <v>65</v>
      </c>
    </row>
    <row r="3" spans="1:45" x14ac:dyDescent="0.2">
      <c r="A3" s="75"/>
      <c r="B3" s="76"/>
      <c r="C3" s="76"/>
      <c r="D3" s="76"/>
      <c r="F3" s="77"/>
      <c r="G3" s="74"/>
      <c r="H3" s="45" t="s">
        <v>66</v>
      </c>
      <c r="I3" s="45" t="s">
        <v>66</v>
      </c>
      <c r="J3" s="45" t="s">
        <v>66</v>
      </c>
      <c r="K3" s="45" t="s">
        <v>66</v>
      </c>
      <c r="L3" s="45" t="s">
        <v>66</v>
      </c>
      <c r="M3" s="45" t="s">
        <v>66</v>
      </c>
      <c r="N3" s="45" t="s">
        <v>66</v>
      </c>
      <c r="O3" s="45" t="s">
        <v>66</v>
      </c>
      <c r="P3" s="45" t="s">
        <v>66</v>
      </c>
      <c r="Q3" s="45" t="s">
        <v>66</v>
      </c>
      <c r="R3" s="45" t="s">
        <v>66</v>
      </c>
      <c r="S3" s="45" t="s">
        <v>66</v>
      </c>
      <c r="T3" s="45" t="s">
        <v>67</v>
      </c>
      <c r="U3" s="45" t="s">
        <v>67</v>
      </c>
      <c r="V3" s="45" t="s">
        <v>67</v>
      </c>
      <c r="W3" s="45" t="s">
        <v>67</v>
      </c>
      <c r="X3" s="45" t="s">
        <v>68</v>
      </c>
      <c r="Y3" s="45" t="s">
        <v>68</v>
      </c>
      <c r="Z3" s="45" t="s">
        <v>68</v>
      </c>
      <c r="AA3" s="45" t="s">
        <v>68</v>
      </c>
      <c r="AB3" s="45" t="s">
        <v>68</v>
      </c>
      <c r="AC3" s="45" t="s">
        <v>68</v>
      </c>
      <c r="AD3" s="45" t="s">
        <v>68</v>
      </c>
      <c r="AE3" s="45" t="s">
        <v>68</v>
      </c>
      <c r="AF3" s="45" t="s">
        <v>68</v>
      </c>
      <c r="AG3" s="45" t="s">
        <v>68</v>
      </c>
      <c r="AH3" s="45" t="s">
        <v>68</v>
      </c>
      <c r="AI3" s="45" t="s">
        <v>68</v>
      </c>
      <c r="AJ3" s="45" t="s">
        <v>68</v>
      </c>
      <c r="AK3" s="45" t="s">
        <v>68</v>
      </c>
      <c r="AL3" s="45" t="s">
        <v>68</v>
      </c>
      <c r="AM3" s="45" t="s">
        <v>68</v>
      </c>
    </row>
    <row r="4" spans="1:45" x14ac:dyDescent="0.2">
      <c r="A4" s="13" t="s">
        <v>18</v>
      </c>
      <c r="B4" s="47"/>
      <c r="C4" s="73" t="str">
        <f>IF(G5&gt;$B$1,F4,"")</f>
        <v/>
      </c>
      <c r="D4" s="73" t="e">
        <f>RANK(C4,$C$4:$C$118)</f>
        <v>#VALUE!</v>
      </c>
      <c r="E4" s="48" t="s">
        <v>15</v>
      </c>
      <c r="F4" s="49">
        <f>H4+I4+J4+K4+L4+N4++M4+O4+P4+Q4+R4+S4+T4+U4+V4+W4+MAX(X4:Z4)+MAX(AA4:AE4)+MAX(AF4:AH4)+MAX(AI4:AM4)</f>
        <v>2404.5331602623914</v>
      </c>
      <c r="G4" s="50">
        <f>G5</f>
        <v>10</v>
      </c>
      <c r="H4" s="51">
        <v>282.25796607271133</v>
      </c>
      <c r="I4" s="51">
        <v>0</v>
      </c>
      <c r="J4" s="51">
        <v>0</v>
      </c>
      <c r="K4" s="51">
        <v>0</v>
      </c>
      <c r="L4" s="51">
        <v>0</v>
      </c>
      <c r="M4" s="51">
        <v>434.03410451298964</v>
      </c>
      <c r="N4" s="51">
        <v>0</v>
      </c>
      <c r="O4" s="51">
        <v>0</v>
      </c>
      <c r="P4" s="51">
        <v>55.619968897625775</v>
      </c>
      <c r="Q4" s="51">
        <v>436.40373492960782</v>
      </c>
      <c r="R4" s="51">
        <v>18.575552153705825</v>
      </c>
      <c r="S4" s="51">
        <v>426.36370641731281</v>
      </c>
      <c r="T4" s="51">
        <v>0</v>
      </c>
      <c r="U4" s="51">
        <v>116.03926381187409</v>
      </c>
      <c r="V4" s="51">
        <v>181.78037836289059</v>
      </c>
      <c r="W4" s="51">
        <v>214.612079133875</v>
      </c>
      <c r="X4" s="51">
        <v>0</v>
      </c>
      <c r="Y4" s="51">
        <v>0</v>
      </c>
      <c r="Z4" s="51">
        <v>0</v>
      </c>
      <c r="AA4" s="51">
        <v>0</v>
      </c>
      <c r="AB4" s="51">
        <v>0</v>
      </c>
      <c r="AC4" s="51">
        <v>0</v>
      </c>
      <c r="AD4" s="51">
        <v>0</v>
      </c>
      <c r="AE4" s="51">
        <v>0</v>
      </c>
      <c r="AF4" s="51">
        <v>0</v>
      </c>
      <c r="AG4" s="51">
        <v>0</v>
      </c>
      <c r="AH4" s="51">
        <v>0</v>
      </c>
      <c r="AI4" s="51">
        <v>238.84640596979878</v>
      </c>
      <c r="AJ4" s="51">
        <v>0</v>
      </c>
      <c r="AK4" s="51">
        <v>0</v>
      </c>
      <c r="AL4" s="51">
        <v>0</v>
      </c>
      <c r="AM4" s="51">
        <v>0</v>
      </c>
      <c r="AN4" s="62">
        <v>282.25796607271133</v>
      </c>
      <c r="AO4" s="62">
        <v>434.03410451298964</v>
      </c>
      <c r="AP4" s="62">
        <v>0</v>
      </c>
      <c r="AQ4" s="62">
        <v>936.96296239825222</v>
      </c>
      <c r="AR4" s="62">
        <v>512.43172130863968</v>
      </c>
      <c r="AS4" s="62">
        <v>238.84640596979878</v>
      </c>
    </row>
    <row r="5" spans="1:45" x14ac:dyDescent="0.2">
      <c r="A5" s="13"/>
      <c r="B5" s="47"/>
      <c r="C5" s="73"/>
      <c r="D5" s="73"/>
      <c r="E5" s="55" t="s">
        <v>69</v>
      </c>
      <c r="F5" s="55"/>
      <c r="G5" s="63">
        <f>COUNTIF(H4:W4,"&gt;0")+IF(COUNTIF(X4:Z4,"&gt;0")&gt;0,1,0)+IF(COUNTIF(AF4:AH4,"&gt;0")&gt;0,1,0)+IF(COUNTIF(AI4:AM4,"&gt;0")&gt;0,1,0)+IF(COUNTIF(AA4:AE4,"&gt;0")&gt;0,1,0)</f>
        <v>10</v>
      </c>
      <c r="H5" s="56">
        <v>16.7</v>
      </c>
      <c r="I5" s="56">
        <v>0</v>
      </c>
      <c r="J5" s="56">
        <v>0</v>
      </c>
      <c r="K5" s="56">
        <v>0</v>
      </c>
      <c r="L5" s="56">
        <v>0</v>
      </c>
      <c r="M5" s="56">
        <v>802.28</v>
      </c>
      <c r="N5" s="56">
        <v>0</v>
      </c>
      <c r="O5" s="56">
        <v>0</v>
      </c>
      <c r="P5" s="56">
        <v>24.4</v>
      </c>
      <c r="Q5" s="56">
        <v>594.70000000000005</v>
      </c>
      <c r="R5" s="56">
        <v>101.9</v>
      </c>
      <c r="S5" s="56">
        <v>444.8</v>
      </c>
      <c r="T5" s="56">
        <v>0</v>
      </c>
      <c r="U5" s="56">
        <v>747</v>
      </c>
      <c r="V5" s="56">
        <v>100</v>
      </c>
      <c r="W5" s="56">
        <v>180</v>
      </c>
      <c r="X5" s="56">
        <v>0</v>
      </c>
      <c r="Y5" s="56">
        <v>0</v>
      </c>
      <c r="Z5" s="56">
        <v>0</v>
      </c>
      <c r="AA5" s="56">
        <v>0</v>
      </c>
      <c r="AB5" s="56">
        <v>0</v>
      </c>
      <c r="AC5" s="56">
        <v>0</v>
      </c>
      <c r="AD5" s="56">
        <v>0</v>
      </c>
      <c r="AE5" s="56">
        <v>0</v>
      </c>
      <c r="AF5" s="56">
        <v>0</v>
      </c>
      <c r="AG5" s="56">
        <v>0</v>
      </c>
      <c r="AH5" s="56">
        <v>0</v>
      </c>
      <c r="AI5" s="56">
        <v>16.260000000000002</v>
      </c>
      <c r="AJ5" s="56">
        <v>0</v>
      </c>
      <c r="AK5" s="56">
        <v>0</v>
      </c>
      <c r="AL5" s="56">
        <v>0</v>
      </c>
      <c r="AM5" s="56">
        <v>0</v>
      </c>
    </row>
    <row r="6" spans="1:45" x14ac:dyDescent="0.2">
      <c r="A6" s="13" t="s">
        <v>20</v>
      </c>
      <c r="B6" s="47"/>
      <c r="C6" s="73" t="str">
        <f>IF(G7&gt;$B$1,F6,"")</f>
        <v/>
      </c>
      <c r="D6" s="73" t="e">
        <f t="shared" ref="D6" si="1">RANK(C6,$C$4:$C$118)</f>
        <v>#VALUE!</v>
      </c>
      <c r="E6" s="48" t="s">
        <v>15</v>
      </c>
      <c r="F6" s="49">
        <f>H6+I6+J6+K6+L6+N6++M6+O6+P6+Q6+R6+S6+T6+U6+V6+W6+MAX(X6:Z6)+MAX(AA6:AE6)+MAX(AF6:AH6)+MAX(AI6:AM6)</f>
        <v>0</v>
      </c>
      <c r="G6" s="50">
        <f>G7</f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0</v>
      </c>
      <c r="X6" s="51">
        <v>0</v>
      </c>
      <c r="Y6" s="51">
        <v>0</v>
      </c>
      <c r="Z6" s="51">
        <v>0</v>
      </c>
      <c r="AA6" s="51">
        <v>0</v>
      </c>
      <c r="AB6" s="51">
        <v>0</v>
      </c>
      <c r="AC6" s="51">
        <v>0</v>
      </c>
      <c r="AD6" s="51">
        <v>0</v>
      </c>
      <c r="AE6" s="51">
        <v>0</v>
      </c>
      <c r="AF6" s="51">
        <v>0</v>
      </c>
      <c r="AG6" s="51">
        <v>0</v>
      </c>
      <c r="AH6" s="51">
        <v>0</v>
      </c>
      <c r="AI6" s="51">
        <v>0</v>
      </c>
      <c r="AJ6" s="51">
        <v>0</v>
      </c>
      <c r="AK6" s="51">
        <v>0</v>
      </c>
      <c r="AL6" s="51">
        <v>0</v>
      </c>
      <c r="AM6" s="51">
        <v>0</v>
      </c>
      <c r="AN6" s="62">
        <v>0</v>
      </c>
      <c r="AO6" s="62">
        <v>0</v>
      </c>
      <c r="AP6" s="62">
        <v>0</v>
      </c>
      <c r="AQ6" s="62">
        <v>0</v>
      </c>
      <c r="AR6" s="62">
        <v>0</v>
      </c>
      <c r="AS6" s="62">
        <v>0</v>
      </c>
    </row>
    <row r="7" spans="1:45" x14ac:dyDescent="0.2">
      <c r="A7" s="13"/>
      <c r="B7" s="47"/>
      <c r="C7" s="73"/>
      <c r="D7" s="73"/>
      <c r="E7" s="55" t="s">
        <v>69</v>
      </c>
      <c r="F7" s="55"/>
      <c r="G7" s="63">
        <f>COUNTIF(H6:W6,"&gt;0")+IF(COUNTIF(X6:Z6,"&gt;0")&gt;0,1,0)+IF(COUNTIF(AF6:AH6,"&gt;0")&gt;0,1,0)+IF(COUNTIF(AI6:AM6,"&gt;0")&gt;0,1,0)+IF(COUNTIF(AA6:AE6,"&gt;0")&gt;0,1,0)</f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56">
        <v>0</v>
      </c>
      <c r="AC7" s="56">
        <v>0</v>
      </c>
      <c r="AD7" s="56">
        <v>0</v>
      </c>
      <c r="AE7" s="56">
        <v>0</v>
      </c>
      <c r="AF7" s="56">
        <v>0</v>
      </c>
      <c r="AG7" s="56">
        <v>0</v>
      </c>
      <c r="AH7" s="56">
        <v>0</v>
      </c>
      <c r="AI7" s="56">
        <v>0</v>
      </c>
      <c r="AJ7" s="56">
        <v>0</v>
      </c>
      <c r="AK7" s="56">
        <v>0</v>
      </c>
      <c r="AL7" s="56">
        <v>0</v>
      </c>
      <c r="AM7" s="56">
        <v>0</v>
      </c>
    </row>
    <row r="8" spans="1:45" x14ac:dyDescent="0.2">
      <c r="A8" s="13" t="s">
        <v>21</v>
      </c>
      <c r="B8" s="47"/>
      <c r="C8" s="73" t="str">
        <f>IF(G9&gt;$B$1,F8,"")</f>
        <v/>
      </c>
      <c r="D8" s="73" t="e">
        <f t="shared" ref="D8" si="2">RANK(C8,$C$4:$C$118)</f>
        <v>#VALUE!</v>
      </c>
      <c r="E8" s="48" t="s">
        <v>15</v>
      </c>
      <c r="F8" s="49">
        <f>H8+I8+J8+K8+L8+N8++M8+O8+P8+Q8+R8+S8+T8+U8+V8+W8+MAX(X8:Z8)+MAX(AA8:AE8)+MAX(AF8:AH8)+MAX(AI8:AM8)</f>
        <v>4407.6907697543975</v>
      </c>
      <c r="G8" s="50">
        <f>G9</f>
        <v>6</v>
      </c>
      <c r="H8" s="51">
        <v>671.11121160642881</v>
      </c>
      <c r="I8" s="51">
        <v>643.26925410068623</v>
      </c>
      <c r="J8" s="51">
        <v>619.89665899997226</v>
      </c>
      <c r="K8" s="51">
        <v>759.58383932223671</v>
      </c>
      <c r="L8" s="51">
        <v>871.56628992945355</v>
      </c>
      <c r="M8" s="51">
        <v>842.26351579562061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1"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v>0</v>
      </c>
      <c r="AK8" s="51">
        <v>0</v>
      </c>
      <c r="AL8" s="51">
        <v>0</v>
      </c>
      <c r="AM8" s="51">
        <v>0</v>
      </c>
      <c r="AN8" s="62">
        <v>1934.2771247070873</v>
      </c>
      <c r="AO8" s="62">
        <v>2473.4136450473106</v>
      </c>
      <c r="AP8" s="62">
        <v>0</v>
      </c>
      <c r="AQ8" s="62">
        <v>0</v>
      </c>
      <c r="AR8" s="62">
        <v>0</v>
      </c>
      <c r="AS8" s="62">
        <v>0</v>
      </c>
    </row>
    <row r="9" spans="1:45" x14ac:dyDescent="0.2">
      <c r="A9" s="13"/>
      <c r="B9" s="47"/>
      <c r="C9" s="73"/>
      <c r="D9" s="73"/>
      <c r="E9" s="55" t="s">
        <v>69</v>
      </c>
      <c r="F9" s="55"/>
      <c r="G9" s="63">
        <f>COUNTIF(H8:W8,"&gt;0")+IF(COUNTIF(X8:Z8,"&gt;0")&gt;0,1,0)+IF(COUNTIF(AF8:AH8,"&gt;0")&gt;0,1,0)+IF(COUNTIF(AI8:AM8,"&gt;0")&gt;0,1,0)+IF(COUNTIF(AA8:AE8,"&gt;0")&gt;0,1,0)</f>
        <v>6</v>
      </c>
      <c r="H9" s="56">
        <v>15.5</v>
      </c>
      <c r="I9" s="56">
        <v>32.299999999999997</v>
      </c>
      <c r="J9" s="56">
        <v>72.5</v>
      </c>
      <c r="K9" s="56">
        <v>166.3</v>
      </c>
      <c r="L9" s="56">
        <v>341.4</v>
      </c>
      <c r="M9" s="56">
        <v>736.5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56">
        <v>0</v>
      </c>
      <c r="AD9" s="56">
        <v>0</v>
      </c>
      <c r="AE9" s="56">
        <v>0</v>
      </c>
      <c r="AF9" s="56">
        <v>0</v>
      </c>
      <c r="AG9" s="56">
        <v>0</v>
      </c>
      <c r="AH9" s="56">
        <v>0</v>
      </c>
      <c r="AI9" s="56">
        <v>0</v>
      </c>
      <c r="AJ9" s="56">
        <v>0</v>
      </c>
      <c r="AK9" s="56">
        <v>0</v>
      </c>
      <c r="AL9" s="56">
        <v>0</v>
      </c>
      <c r="AM9" s="56">
        <v>0</v>
      </c>
    </row>
    <row r="10" spans="1:45" x14ac:dyDescent="0.2">
      <c r="A10" s="13" t="s">
        <v>179</v>
      </c>
      <c r="B10" s="47"/>
      <c r="C10" s="73" t="str">
        <f>IF(G11&gt;$B$1,F10,"")</f>
        <v/>
      </c>
      <c r="D10" s="73" t="e">
        <f t="shared" ref="D10" si="3">RANK(C10,$C$4:$C$118)</f>
        <v>#VALUE!</v>
      </c>
      <c r="E10" s="48" t="s">
        <v>15</v>
      </c>
      <c r="F10" s="49">
        <f>H10+I10+J10+K10+L10+N10++M10+O10+P10+Q10+R10+S10+T10+U10+V10+W10+MAX(X10:Z10)+MAX(AA10:AE10)+MAX(AF10:AH10)+MAX(AI10:AM10)</f>
        <v>5542.0380657147589</v>
      </c>
      <c r="G10" s="50">
        <f>G11</f>
        <v>9</v>
      </c>
      <c r="H10" s="51">
        <v>521.6297521452891</v>
      </c>
      <c r="I10" s="51">
        <v>585.86155223449941</v>
      </c>
      <c r="J10" s="51">
        <v>659.44769074954581</v>
      </c>
      <c r="K10" s="51">
        <v>712.4101201676682</v>
      </c>
      <c r="L10" s="51">
        <v>743.31263617338777</v>
      </c>
      <c r="M10" s="51">
        <v>843.46403014586906</v>
      </c>
      <c r="N10" s="51">
        <v>0</v>
      </c>
      <c r="O10" s="51">
        <v>0</v>
      </c>
      <c r="P10" s="51">
        <v>71.537477755853743</v>
      </c>
      <c r="Q10" s="51">
        <v>649.94660617313173</v>
      </c>
      <c r="R10" s="51">
        <v>0</v>
      </c>
      <c r="S10" s="51">
        <v>754.42820016951384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  <c r="AL10" s="51">
        <v>0</v>
      </c>
      <c r="AM10" s="51">
        <v>0</v>
      </c>
      <c r="AN10" s="62">
        <v>1766.9389951293342</v>
      </c>
      <c r="AO10" s="62">
        <v>2299.186786486925</v>
      </c>
      <c r="AP10" s="62">
        <v>0</v>
      </c>
      <c r="AQ10" s="62">
        <v>1475.9122840984992</v>
      </c>
      <c r="AR10" s="62">
        <v>0</v>
      </c>
      <c r="AS10" s="62">
        <v>0</v>
      </c>
    </row>
    <row r="11" spans="1:45" x14ac:dyDescent="0.2">
      <c r="A11" s="13"/>
      <c r="B11" s="47"/>
      <c r="C11" s="73"/>
      <c r="D11" s="73"/>
      <c r="E11" s="55" t="s">
        <v>69</v>
      </c>
      <c r="F11" s="55"/>
      <c r="G11" s="63">
        <f>COUNTIF(H10:W10,"&gt;0")+IF(COUNTIF(X10:Z10,"&gt;0")&gt;0,1,0)+IF(COUNTIF(AF10:AH10,"&gt;0")&gt;0,1,0)+IF(COUNTIF(AI10:AM10,"&gt;0")&gt;0,1,0)+IF(COUNTIF(AA10:AE10,"&gt;0")&gt;0,1,0)</f>
        <v>9</v>
      </c>
      <c r="H11" s="56">
        <v>15.38</v>
      </c>
      <c r="I11" s="56">
        <v>30.6</v>
      </c>
      <c r="J11" s="56">
        <v>65.7</v>
      </c>
      <c r="K11" s="56">
        <v>155.69999999999999</v>
      </c>
      <c r="L11" s="56">
        <v>333.6</v>
      </c>
      <c r="M11" s="56">
        <v>674.6</v>
      </c>
      <c r="N11" s="56">
        <v>0</v>
      </c>
      <c r="O11" s="56">
        <v>0</v>
      </c>
      <c r="P11" s="56">
        <v>27.2</v>
      </c>
      <c r="Q11" s="56">
        <v>548.1</v>
      </c>
      <c r="R11" s="56">
        <v>0</v>
      </c>
      <c r="S11" s="56">
        <v>380.4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</row>
    <row r="12" spans="1:45" x14ac:dyDescent="0.2">
      <c r="A12" s="13" t="s">
        <v>17</v>
      </c>
      <c r="B12" s="47"/>
      <c r="C12" s="73">
        <f>IF(G13&gt;$B$1,F12,"")</f>
        <v>6812.2002593582856</v>
      </c>
      <c r="D12" s="73">
        <f t="shared" ref="D12" si="4">RANK(C12,$C$4:$C$118)</f>
        <v>1</v>
      </c>
      <c r="E12" s="48" t="s">
        <v>15</v>
      </c>
      <c r="F12" s="49">
        <f>H12+I12+J12+K12+L12+N12++M12+O12+P12+Q12+R12+S12+T12+U12+V12+W12+MAX(X12:Z12)+MAX(AA12:AE12)+MAX(AF12:AH12)+MAX(AI12:AM12)</f>
        <v>6812.2002593582856</v>
      </c>
      <c r="G12" s="50">
        <f>G13</f>
        <v>19</v>
      </c>
      <c r="H12" s="51">
        <v>503.66359388008573</v>
      </c>
      <c r="I12" s="51">
        <v>421.5541314292613</v>
      </c>
      <c r="J12" s="51">
        <v>224.18119525902333</v>
      </c>
      <c r="K12" s="51">
        <v>465.82686041585731</v>
      </c>
      <c r="L12" s="51">
        <v>464.41886707428807</v>
      </c>
      <c r="M12" s="51">
        <v>446.10499988925335</v>
      </c>
      <c r="N12" s="51">
        <v>415.02457233140689</v>
      </c>
      <c r="O12" s="51">
        <v>596.77639655916619</v>
      </c>
      <c r="P12" s="51">
        <v>1</v>
      </c>
      <c r="Q12" s="51">
        <v>594.18382881924117</v>
      </c>
      <c r="R12" s="51">
        <v>62.196446447149398</v>
      </c>
      <c r="S12" s="51">
        <v>577.90451501814664</v>
      </c>
      <c r="T12" s="51">
        <v>213.87213218884227</v>
      </c>
      <c r="U12" s="51">
        <v>367.67609715868485</v>
      </c>
      <c r="V12" s="51">
        <v>406.61033294541846</v>
      </c>
      <c r="W12" s="51">
        <v>0</v>
      </c>
      <c r="X12" s="51">
        <v>279.81752389391602</v>
      </c>
      <c r="Y12" s="51">
        <v>0</v>
      </c>
      <c r="Z12" s="51">
        <v>0</v>
      </c>
      <c r="AA12" s="51">
        <v>310.8787626091945</v>
      </c>
      <c r="AB12" s="51">
        <v>0</v>
      </c>
      <c r="AC12" s="51">
        <v>0</v>
      </c>
      <c r="AD12" s="51">
        <v>0</v>
      </c>
      <c r="AE12" s="51">
        <v>0</v>
      </c>
      <c r="AF12" s="51">
        <v>304.48792102299109</v>
      </c>
      <c r="AG12" s="51">
        <v>0</v>
      </c>
      <c r="AH12" s="51">
        <v>0</v>
      </c>
      <c r="AI12" s="51">
        <v>156.02208241636046</v>
      </c>
      <c r="AJ12" s="51">
        <v>0</v>
      </c>
      <c r="AK12" s="51">
        <v>0</v>
      </c>
      <c r="AL12" s="51">
        <v>0</v>
      </c>
      <c r="AM12" s="51">
        <v>0</v>
      </c>
      <c r="AN12" s="62">
        <v>1149.3989205683704</v>
      </c>
      <c r="AO12" s="62">
        <v>1376.3507273793987</v>
      </c>
      <c r="AP12" s="62">
        <v>1011.8009688905731</v>
      </c>
      <c r="AQ12" s="62">
        <v>1235.2847902845372</v>
      </c>
      <c r="AR12" s="62">
        <v>988.15856229294559</v>
      </c>
      <c r="AS12" s="62">
        <v>1051.206289942462</v>
      </c>
    </row>
    <row r="13" spans="1:45" x14ac:dyDescent="0.2">
      <c r="A13" s="13"/>
      <c r="B13" s="47"/>
      <c r="C13" s="73"/>
      <c r="D13" s="73"/>
      <c r="E13" s="55" t="s">
        <v>69</v>
      </c>
      <c r="F13" s="55"/>
      <c r="G13" s="63">
        <f>COUNTIF(H12:W12,"&gt;0")+IF(COUNTIF(X12:Z12,"&gt;0")&gt;0,1,0)+IF(COUNTIF(AF12:AH12,"&gt;0")&gt;0,1,0)+IF(COUNTIF(AI12:AM12,"&gt;0")&gt;0,1,0)+IF(COUNTIF(AA12:AE12,"&gt;0")&gt;0,1,0)</f>
        <v>19</v>
      </c>
      <c r="H13" s="56">
        <v>17.399999999999999</v>
      </c>
      <c r="I13" s="56">
        <v>37.4</v>
      </c>
      <c r="J13" s="56">
        <v>91.44</v>
      </c>
      <c r="K13" s="56">
        <v>204.74</v>
      </c>
      <c r="L13" s="56">
        <v>442.5</v>
      </c>
      <c r="M13" s="56">
        <v>950</v>
      </c>
      <c r="N13" s="56">
        <v>1619.75</v>
      </c>
      <c r="O13" s="56">
        <v>3475.73</v>
      </c>
      <c r="P13" s="56">
        <v>42.1</v>
      </c>
      <c r="Q13" s="56">
        <v>672.1</v>
      </c>
      <c r="R13" s="56">
        <v>116.6</v>
      </c>
      <c r="S13" s="56">
        <v>503.1</v>
      </c>
      <c r="T13" s="56">
        <v>266</v>
      </c>
      <c r="U13" s="56">
        <v>690</v>
      </c>
      <c r="V13" s="56">
        <v>100</v>
      </c>
      <c r="W13" s="56">
        <v>0</v>
      </c>
      <c r="X13" s="56">
        <v>4.47</v>
      </c>
      <c r="Y13" s="56">
        <v>0</v>
      </c>
      <c r="Z13" s="56">
        <v>0</v>
      </c>
      <c r="AA13" s="56">
        <v>15.34</v>
      </c>
      <c r="AB13" s="56">
        <v>0</v>
      </c>
      <c r="AC13" s="56">
        <v>0</v>
      </c>
      <c r="AD13" s="56">
        <v>0</v>
      </c>
      <c r="AE13" s="56">
        <v>0</v>
      </c>
      <c r="AF13" s="56">
        <v>14.03</v>
      </c>
      <c r="AG13" s="56">
        <v>0</v>
      </c>
      <c r="AH13" s="56">
        <v>0</v>
      </c>
      <c r="AI13" s="56">
        <v>8.8000000000000007</v>
      </c>
      <c r="AJ13" s="56">
        <v>0</v>
      </c>
      <c r="AK13" s="56">
        <v>0</v>
      </c>
      <c r="AL13" s="56">
        <v>0</v>
      </c>
      <c r="AM13" s="56">
        <v>0</v>
      </c>
    </row>
    <row r="14" spans="1:45" x14ac:dyDescent="0.2">
      <c r="A14" s="13" t="s">
        <v>22</v>
      </c>
      <c r="B14" s="47"/>
      <c r="C14" s="73" t="str">
        <f>IF(G15&gt;$B$1,F14,"")</f>
        <v/>
      </c>
      <c r="D14" s="73" t="e">
        <f t="shared" ref="D14" si="5">RANK(C14,$C$4:$C$118)</f>
        <v>#VALUE!</v>
      </c>
      <c r="E14" s="48" t="s">
        <v>15</v>
      </c>
      <c r="F14" s="49">
        <f>H14+I14+J14+K14+L14+N14++M14+O14+P14+Q14+R14+S14+T14+U14+V14+W14+MAX(X14:Z14)+MAX(AA14:AE14)+MAX(AF14:AH14)+MAX(AI14:AM14)</f>
        <v>4032.8773624303344</v>
      </c>
      <c r="G14" s="50">
        <f>G15</f>
        <v>9</v>
      </c>
      <c r="H14" s="51">
        <v>649.72147574557357</v>
      </c>
      <c r="I14" s="51">
        <v>698.55093680091341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1</v>
      </c>
      <c r="Q14" s="51">
        <v>0</v>
      </c>
      <c r="R14" s="51">
        <v>0</v>
      </c>
      <c r="S14" s="51">
        <v>0</v>
      </c>
      <c r="T14" s="51">
        <v>524.52822863557788</v>
      </c>
      <c r="U14" s="51">
        <v>383.03485887881232</v>
      </c>
      <c r="V14" s="51">
        <v>589.3656598419085</v>
      </c>
      <c r="W14" s="51">
        <v>0</v>
      </c>
      <c r="X14" s="51">
        <v>0</v>
      </c>
      <c r="Y14" s="51">
        <v>509.97002492321991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408.40714909954352</v>
      </c>
      <c r="AG14" s="51">
        <v>0</v>
      </c>
      <c r="AH14" s="51">
        <v>0</v>
      </c>
      <c r="AI14" s="51">
        <v>268.29902850478533</v>
      </c>
      <c r="AJ14" s="51">
        <v>253.27629267062923</v>
      </c>
      <c r="AK14" s="51">
        <v>254.23418831801655</v>
      </c>
      <c r="AL14" s="51">
        <v>0</v>
      </c>
      <c r="AM14" s="51">
        <v>0</v>
      </c>
      <c r="AN14" s="62">
        <v>1348.272412546487</v>
      </c>
      <c r="AO14" s="62">
        <v>0</v>
      </c>
      <c r="AP14" s="62">
        <v>0</v>
      </c>
      <c r="AQ14" s="62">
        <v>1</v>
      </c>
      <c r="AR14" s="62">
        <v>1496.9287473562986</v>
      </c>
      <c r="AS14" s="62">
        <v>1694.1866835161945</v>
      </c>
    </row>
    <row r="15" spans="1:45" x14ac:dyDescent="0.2">
      <c r="A15" s="13"/>
      <c r="B15" s="47"/>
      <c r="C15" s="73"/>
      <c r="D15" s="73"/>
      <c r="E15" s="55" t="s">
        <v>69</v>
      </c>
      <c r="F15" s="55"/>
      <c r="G15" s="63">
        <f>COUNTIF(H14:W14,"&gt;0")+IF(COUNTIF(X14:Z14,"&gt;0")&gt;0,1,0)+IF(COUNTIF(AF14:AH14,"&gt;0")&gt;0,1,0)+IF(COUNTIF(AI14:AM14,"&gt;0")&gt;0,1,0)+IF(COUNTIF(AA14:AE14,"&gt;0")&gt;0,1,0)</f>
        <v>9</v>
      </c>
      <c r="H15" s="56">
        <v>17.7</v>
      </c>
      <c r="I15" s="56">
        <v>36.020000000000003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47.44</v>
      </c>
      <c r="Q15" s="56">
        <v>0</v>
      </c>
      <c r="R15" s="56">
        <v>0</v>
      </c>
      <c r="S15" s="56">
        <v>0</v>
      </c>
      <c r="T15" s="56">
        <v>313</v>
      </c>
      <c r="U15" s="56">
        <v>594</v>
      </c>
      <c r="V15" s="56">
        <v>100</v>
      </c>
      <c r="W15" s="56">
        <v>0</v>
      </c>
      <c r="X15" s="56">
        <v>0</v>
      </c>
      <c r="Y15" s="56">
        <v>5.84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13.88</v>
      </c>
      <c r="AG15" s="56">
        <v>0</v>
      </c>
      <c r="AH15" s="56">
        <v>0</v>
      </c>
      <c r="AI15" s="56">
        <v>10.92</v>
      </c>
      <c r="AJ15" s="56">
        <v>10.45</v>
      </c>
      <c r="AK15" s="56">
        <v>10.48</v>
      </c>
      <c r="AL15" s="56">
        <v>0</v>
      </c>
      <c r="AM15" s="56">
        <v>0</v>
      </c>
    </row>
    <row r="16" spans="1:45" x14ac:dyDescent="0.2">
      <c r="A16" s="13" t="s">
        <v>24</v>
      </c>
      <c r="B16" s="47"/>
      <c r="C16" s="73" t="str">
        <f>IF(G17&gt;$B$1,F16,"")</f>
        <v/>
      </c>
      <c r="D16" s="73" t="e">
        <f t="shared" ref="D16" si="6">RANK(C16,$C$4:$C$118)</f>
        <v>#VALUE!</v>
      </c>
      <c r="E16" s="48" t="s">
        <v>15</v>
      </c>
      <c r="F16" s="49">
        <f>H16+I16+J16+K16+L16+N16++M16+O16+P16+Q16+R16+S16+T16+U16+V16+W16+MAX(X16:Z16)+MAX(AA16:AE16)+MAX(AF16:AH16)+MAX(AI16:AM16)</f>
        <v>3208.6292389126593</v>
      </c>
      <c r="G16" s="50">
        <f>G17</f>
        <v>5</v>
      </c>
      <c r="H16" s="51">
        <v>0</v>
      </c>
      <c r="I16" s="51">
        <v>562.18814313276732</v>
      </c>
      <c r="J16" s="51">
        <v>591.9058045107048</v>
      </c>
      <c r="K16" s="51">
        <v>769.16969615872756</v>
      </c>
      <c r="L16" s="51">
        <v>700.17824676387511</v>
      </c>
      <c r="M16" s="51">
        <v>585.1873483465846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62">
        <v>1154.0939476434721</v>
      </c>
      <c r="AO16" s="62">
        <v>2054.5352912691874</v>
      </c>
      <c r="AP16" s="62">
        <v>0</v>
      </c>
      <c r="AQ16" s="62">
        <v>0</v>
      </c>
      <c r="AR16" s="62">
        <v>0</v>
      </c>
      <c r="AS16" s="62">
        <v>0</v>
      </c>
    </row>
    <row r="17" spans="1:45" x14ac:dyDescent="0.2">
      <c r="A17" s="13"/>
      <c r="B17" s="47"/>
      <c r="C17" s="73"/>
      <c r="D17" s="73"/>
      <c r="E17" s="55" t="s">
        <v>69</v>
      </c>
      <c r="F17" s="55"/>
      <c r="G17" s="63">
        <f>COUNTIF(H16:W16,"&gt;0")+IF(COUNTIF(X16:Z16,"&gt;0")&gt;0,1,0)+IF(COUNTIF(AF16:AH16,"&gt;0")&gt;0,1,0)+IF(COUNTIF(AI16:AM16,"&gt;0")&gt;0,1,0)+IF(COUNTIF(AA16:AE16,"&gt;0")&gt;0,1,0)</f>
        <v>5</v>
      </c>
      <c r="H17" s="56">
        <v>0</v>
      </c>
      <c r="I17" s="56">
        <v>28.9</v>
      </c>
      <c r="J17" s="56">
        <v>62.8</v>
      </c>
      <c r="K17" s="56">
        <v>144.1</v>
      </c>
      <c r="L17" s="56">
        <v>319.89999999999998</v>
      </c>
      <c r="M17" s="56">
        <v>729.4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</row>
    <row r="18" spans="1:45" x14ac:dyDescent="0.2">
      <c r="A18" s="13" t="s">
        <v>25</v>
      </c>
      <c r="B18" s="47"/>
      <c r="C18" s="73" t="str">
        <f>IF(G19&gt;$B$1,F18,"")</f>
        <v/>
      </c>
      <c r="D18" s="73" t="e">
        <f t="shared" ref="D18" si="7">RANK(C18,$C$4:$C$118)</f>
        <v>#VALUE!</v>
      </c>
      <c r="E18" s="48" t="s">
        <v>15</v>
      </c>
      <c r="F18" s="49">
        <f>H18+I18+J18+K18+L18+N18++M18+O18+P18+Q18+R18+S18+T18+U18+V18+W18+MAX(X18:Z18)+MAX(AA18:AE18)+MAX(AF18:AH18)+MAX(AI18:AM18)</f>
        <v>2347.7439126190002</v>
      </c>
      <c r="G18" s="50">
        <f>G19</f>
        <v>9</v>
      </c>
      <c r="H18" s="51">
        <v>0</v>
      </c>
      <c r="I18" s="51">
        <v>145.29311341916821</v>
      </c>
      <c r="J18" s="51">
        <v>0</v>
      </c>
      <c r="K18" s="51">
        <v>158.45353535684575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255.8073400096969</v>
      </c>
      <c r="R18" s="51">
        <v>0</v>
      </c>
      <c r="S18" s="51">
        <v>0</v>
      </c>
      <c r="T18" s="51">
        <v>0</v>
      </c>
      <c r="U18" s="51">
        <v>54.446873956056571</v>
      </c>
      <c r="V18" s="51">
        <v>274.37121131197438</v>
      </c>
      <c r="W18" s="51">
        <v>0</v>
      </c>
      <c r="X18" s="51">
        <v>420.1623907195555</v>
      </c>
      <c r="Y18" s="51">
        <v>0</v>
      </c>
      <c r="Z18" s="51">
        <v>0</v>
      </c>
      <c r="AA18" s="51">
        <v>463.85034719153219</v>
      </c>
      <c r="AB18" s="51">
        <v>0</v>
      </c>
      <c r="AC18" s="51">
        <v>0</v>
      </c>
      <c r="AD18" s="51">
        <v>0</v>
      </c>
      <c r="AE18" s="51">
        <v>0</v>
      </c>
      <c r="AF18" s="51">
        <v>285.10111915593313</v>
      </c>
      <c r="AG18" s="51">
        <v>0</v>
      </c>
      <c r="AH18" s="51">
        <v>0</v>
      </c>
      <c r="AI18" s="51">
        <v>290.25798149823737</v>
      </c>
      <c r="AJ18" s="51">
        <v>0</v>
      </c>
      <c r="AK18" s="51">
        <v>0</v>
      </c>
      <c r="AL18" s="51">
        <v>0</v>
      </c>
      <c r="AM18" s="51">
        <v>0</v>
      </c>
      <c r="AN18" s="62">
        <v>145.29311341916821</v>
      </c>
      <c r="AO18" s="62">
        <v>158.45353535684575</v>
      </c>
      <c r="AP18" s="62">
        <v>0</v>
      </c>
      <c r="AQ18" s="62">
        <v>255.8073400096969</v>
      </c>
      <c r="AR18" s="62">
        <v>328.81808526803093</v>
      </c>
      <c r="AS18" s="62">
        <v>1459.3718385652583</v>
      </c>
    </row>
    <row r="19" spans="1:45" x14ac:dyDescent="0.2">
      <c r="A19" s="13"/>
      <c r="B19" s="47"/>
      <c r="C19" s="73"/>
      <c r="D19" s="73"/>
      <c r="E19" s="55" t="s">
        <v>69</v>
      </c>
      <c r="F19" s="55"/>
      <c r="G19" s="63">
        <f>COUNTIF(H18:W18,"&gt;0")+IF(COUNTIF(X18:Z18,"&gt;0")&gt;0,1,0)+IF(COUNTIF(AF18:AH18,"&gt;0")&gt;0,1,0)+IF(COUNTIF(AI18:AM18,"&gt;0")&gt;0,1,0)+IF(COUNTIF(AA18:AE18,"&gt;0")&gt;0,1,0)</f>
        <v>9</v>
      </c>
      <c r="H19" s="56">
        <v>0</v>
      </c>
      <c r="I19" s="56">
        <v>38.6</v>
      </c>
      <c r="J19" s="56">
        <v>0</v>
      </c>
      <c r="K19" s="56">
        <v>216.6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705.7</v>
      </c>
      <c r="R19" s="56">
        <v>0</v>
      </c>
      <c r="S19" s="56">
        <v>0</v>
      </c>
      <c r="T19" s="56">
        <v>0</v>
      </c>
      <c r="U19" s="56">
        <v>627</v>
      </c>
      <c r="V19" s="56">
        <v>105</v>
      </c>
      <c r="W19" s="56">
        <v>0</v>
      </c>
      <c r="X19" s="56">
        <v>7.49</v>
      </c>
      <c r="Y19" s="56">
        <v>0</v>
      </c>
      <c r="Z19" s="56">
        <v>0</v>
      </c>
      <c r="AA19" s="56">
        <v>24.33</v>
      </c>
      <c r="AB19" s="56">
        <v>0</v>
      </c>
      <c r="AC19" s="56">
        <v>0</v>
      </c>
      <c r="AD19" s="56">
        <v>0</v>
      </c>
      <c r="AE19" s="56">
        <v>0</v>
      </c>
      <c r="AF19" s="56">
        <v>19.23</v>
      </c>
      <c r="AG19" s="56">
        <v>0</v>
      </c>
      <c r="AH19" s="56">
        <v>0</v>
      </c>
      <c r="AI19" s="56">
        <v>17.47</v>
      </c>
      <c r="AJ19" s="56">
        <v>0</v>
      </c>
      <c r="AK19" s="56">
        <v>0</v>
      </c>
      <c r="AL19" s="56">
        <v>0</v>
      </c>
      <c r="AM19" s="56">
        <v>0</v>
      </c>
    </row>
    <row r="20" spans="1:45" x14ac:dyDescent="0.2">
      <c r="A20" s="13" t="s">
        <v>70</v>
      </c>
      <c r="B20" s="47"/>
      <c r="C20" s="73" t="str">
        <f>IF(G21&gt;$B$1,F20,"")</f>
        <v/>
      </c>
      <c r="D20" s="73" t="e">
        <f t="shared" ref="D20" si="8">RANK(C20,$C$4:$C$118)</f>
        <v>#VALUE!</v>
      </c>
      <c r="E20" s="48" t="s">
        <v>15</v>
      </c>
      <c r="F20" s="49">
        <f>H20+I20+J20+K20+L20+N20++M20+O20+P20+Q20+R20+S20+T20+U20+V20+W20+MAX(X20:Z20)+MAX(AA20:AE20)+MAX(AF20:AH20)+MAX(AI20:AM20)</f>
        <v>1142.1125220965587</v>
      </c>
      <c r="G20" s="50">
        <f>G21</f>
        <v>3</v>
      </c>
      <c r="H20" s="51">
        <v>0</v>
      </c>
      <c r="I20" s="51">
        <v>0</v>
      </c>
      <c r="J20" s="51">
        <v>110.9731864471115</v>
      </c>
      <c r="K20" s="51">
        <v>0</v>
      </c>
      <c r="L20" s="51">
        <v>0</v>
      </c>
      <c r="M20" s="51">
        <v>581.96147881216132</v>
      </c>
      <c r="N20" s="51">
        <v>449.17785683728584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62">
        <v>110.9731864471115</v>
      </c>
      <c r="AO20" s="62">
        <v>581.96147881216132</v>
      </c>
      <c r="AP20" s="62">
        <v>449.17785683728584</v>
      </c>
      <c r="AQ20" s="62">
        <v>0</v>
      </c>
      <c r="AR20" s="62">
        <v>0</v>
      </c>
      <c r="AS20" s="62">
        <v>0</v>
      </c>
    </row>
    <row r="21" spans="1:45" x14ac:dyDescent="0.2">
      <c r="A21" s="13"/>
      <c r="B21" s="47"/>
      <c r="C21" s="73"/>
      <c r="D21" s="73"/>
      <c r="E21" s="55" t="s">
        <v>69</v>
      </c>
      <c r="F21" s="55"/>
      <c r="G21" s="63">
        <f>COUNTIF(H20:W20,"&gt;0")+IF(COUNTIF(X20:Z20,"&gt;0")&gt;0,1,0)+IF(COUNTIF(AF20:AH20,"&gt;0")&gt;0,1,0)+IF(COUNTIF(AI20:AM20,"&gt;0")&gt;0,1,0)+IF(COUNTIF(AA20:AE20,"&gt;0")&gt;0,1,0)</f>
        <v>3</v>
      </c>
      <c r="H21" s="56">
        <v>0</v>
      </c>
      <c r="I21" s="56">
        <v>0</v>
      </c>
      <c r="J21" s="56">
        <v>86.39</v>
      </c>
      <c r="K21" s="56">
        <v>0</v>
      </c>
      <c r="L21" s="56">
        <v>0</v>
      </c>
      <c r="M21" s="56">
        <v>771.2</v>
      </c>
      <c r="N21" s="56">
        <v>1389.73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</row>
    <row r="22" spans="1:45" x14ac:dyDescent="0.2">
      <c r="A22" s="13" t="s">
        <v>27</v>
      </c>
      <c r="B22" s="47"/>
      <c r="C22" s="73" t="str">
        <f>IF(G23&gt;$B$1,F22,"")</f>
        <v/>
      </c>
      <c r="D22" s="73" t="e">
        <f t="shared" ref="D22" si="9">RANK(C22,$C$4:$C$118)</f>
        <v>#VALUE!</v>
      </c>
      <c r="E22" s="48" t="s">
        <v>15</v>
      </c>
      <c r="F22" s="49">
        <f>H22+I22+J22+K22+L22+N22++M22+O22+P22+Q22+R22+S22+T22+U22+V22+W22+MAX(X22:Z22)+MAX(AA22:AE22)+MAX(AF22:AH22)+MAX(AI22:AM22)</f>
        <v>0</v>
      </c>
      <c r="G22" s="50">
        <f>G23</f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62">
        <v>0</v>
      </c>
      <c r="AO22" s="62">
        <v>0</v>
      </c>
      <c r="AP22" s="62">
        <v>0</v>
      </c>
      <c r="AQ22" s="62">
        <v>0</v>
      </c>
      <c r="AR22" s="62">
        <v>0</v>
      </c>
      <c r="AS22" s="62">
        <v>0</v>
      </c>
    </row>
    <row r="23" spans="1:45" x14ac:dyDescent="0.2">
      <c r="A23" s="13"/>
      <c r="B23" s="47"/>
      <c r="C23" s="73"/>
      <c r="D23" s="73"/>
      <c r="E23" s="55" t="s">
        <v>69</v>
      </c>
      <c r="F23" s="55"/>
      <c r="G23" s="63">
        <f>COUNTIF(H22:W22,"&gt;0")+IF(COUNTIF(X22:Z22,"&gt;0")&gt;0,1,0)+IF(COUNTIF(AF22:AH22,"&gt;0")&gt;0,1,0)+IF(COUNTIF(AI22:AM22,"&gt;0")&gt;0,1,0)+IF(COUNTIF(AA22:AE22,"&gt;0")&gt;0,1,0)</f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</row>
    <row r="24" spans="1:45" x14ac:dyDescent="0.2">
      <c r="A24" s="13" t="s">
        <v>19</v>
      </c>
      <c r="B24" s="47"/>
      <c r="C24" s="73">
        <f>IF(G25&gt;$B$1,F24,"")</f>
        <v>2388.8617926373718</v>
      </c>
      <c r="D24" s="73">
        <f t="shared" ref="D24" si="10">RANK(C24,$C$4:$C$118)</f>
        <v>4</v>
      </c>
      <c r="E24" s="48" t="s">
        <v>15</v>
      </c>
      <c r="F24" s="49">
        <f>H24+I24+J24+K24+L24+N24++M24+O24+P24+Q24+R24+S24+T24+U24+V24+W24+MAX(X24:Z24)+MAX(AA24:AE24)+MAX(AF24:AH24)+MAX(AI24:AM24)</f>
        <v>2388.8617926373718</v>
      </c>
      <c r="G24" s="50">
        <f>G25</f>
        <v>12</v>
      </c>
      <c r="H24" s="51">
        <v>363.28892797412021</v>
      </c>
      <c r="I24" s="51">
        <v>243.31814811161962</v>
      </c>
      <c r="J24" s="51">
        <v>163.40661207461625</v>
      </c>
      <c r="K24" s="51">
        <v>236.29558195297432</v>
      </c>
      <c r="L24" s="51">
        <v>340.48214530237686</v>
      </c>
      <c r="M24" s="51">
        <v>328.67130887404738</v>
      </c>
      <c r="N24" s="51">
        <v>0</v>
      </c>
      <c r="O24" s="51">
        <v>0</v>
      </c>
      <c r="P24" s="51">
        <v>1</v>
      </c>
      <c r="Q24" s="51">
        <v>266.88394359873524</v>
      </c>
      <c r="R24" s="51">
        <v>2.0170348447061546</v>
      </c>
      <c r="S24" s="51">
        <v>298.91423009549669</v>
      </c>
      <c r="T24" s="51">
        <v>72.795215533181803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71.78864427549702</v>
      </c>
      <c r="AJ24" s="51">
        <v>0</v>
      </c>
      <c r="AK24" s="51">
        <v>0</v>
      </c>
      <c r="AL24" s="51">
        <v>0</v>
      </c>
      <c r="AM24" s="51">
        <v>0</v>
      </c>
      <c r="AN24" s="62">
        <v>770.0136881603562</v>
      </c>
      <c r="AO24" s="62">
        <v>905.44903612939856</v>
      </c>
      <c r="AP24" s="62">
        <v>0</v>
      </c>
      <c r="AQ24" s="62">
        <v>568.81520853893812</v>
      </c>
      <c r="AR24" s="62">
        <v>72.795215533181803</v>
      </c>
      <c r="AS24" s="62">
        <v>71.78864427549702</v>
      </c>
    </row>
    <row r="25" spans="1:45" x14ac:dyDescent="0.2">
      <c r="A25" s="13"/>
      <c r="B25" s="47"/>
      <c r="C25" s="73"/>
      <c r="D25" s="73"/>
      <c r="E25" s="55" t="s">
        <v>69</v>
      </c>
      <c r="F25" s="55"/>
      <c r="G25" s="63">
        <f>COUNTIF(H24:W24,"&gt;0")+IF(COUNTIF(X24:Z24,"&gt;0")&gt;0,1,0)+IF(COUNTIF(AF24:AH24,"&gt;0")&gt;0,1,0)+IF(COUNTIF(AI24:AM24,"&gt;0")&gt;0,1,0)+IF(COUNTIF(AA24:AE24,"&gt;0")&gt;0,1,0)</f>
        <v>12</v>
      </c>
      <c r="H25" s="56">
        <v>16</v>
      </c>
      <c r="I25" s="56">
        <v>34.979999999999997</v>
      </c>
      <c r="J25" s="56">
        <v>80.36</v>
      </c>
      <c r="K25" s="56">
        <v>196.3</v>
      </c>
      <c r="L25" s="56">
        <v>397.64</v>
      </c>
      <c r="M25" s="56">
        <v>852.3</v>
      </c>
      <c r="N25" s="56">
        <v>0</v>
      </c>
      <c r="O25" s="56">
        <v>0</v>
      </c>
      <c r="P25" s="56">
        <v>49.51</v>
      </c>
      <c r="Q25" s="56">
        <v>666.2</v>
      </c>
      <c r="R25" s="56">
        <v>105.6</v>
      </c>
      <c r="S25" s="56">
        <v>485.1</v>
      </c>
      <c r="T25" s="56">
        <v>265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7.57</v>
      </c>
      <c r="AJ25" s="56">
        <v>0</v>
      </c>
      <c r="AK25" s="56">
        <v>0</v>
      </c>
      <c r="AL25" s="56">
        <v>0</v>
      </c>
      <c r="AM25" s="56">
        <v>0</v>
      </c>
    </row>
    <row r="26" spans="1:45" x14ac:dyDescent="0.2">
      <c r="A26" s="13" t="s">
        <v>26</v>
      </c>
      <c r="B26" s="47"/>
      <c r="C26" s="73">
        <f>IF(G27&gt;$B$1,F26,"")</f>
        <v>6497.9830356502034</v>
      </c>
      <c r="D26" s="73">
        <f t="shared" ref="D26" si="11">RANK(C26,$C$4:$C$118)</f>
        <v>2</v>
      </c>
      <c r="E26" s="48" t="s">
        <v>15</v>
      </c>
      <c r="F26" s="49">
        <f>H26+I26+J26+K26+L26+N26++M26+O26+P26+Q26+R26+S26+T26+U26+V26+W26+MAX(X26:Z26)+MAX(AA26:AE26)+MAX(AF26:AH26)+MAX(AI26:AM26)</f>
        <v>6497.9830356502034</v>
      </c>
      <c r="G26" s="50">
        <f>G27</f>
        <v>19</v>
      </c>
      <c r="H26" s="51">
        <v>643.84558475862707</v>
      </c>
      <c r="I26" s="51">
        <v>651.34534442203483</v>
      </c>
      <c r="J26" s="51">
        <v>516.98953775294194</v>
      </c>
      <c r="K26" s="51">
        <v>468.60663283501151</v>
      </c>
      <c r="L26" s="51">
        <v>500.76177373840238</v>
      </c>
      <c r="M26" s="51">
        <v>533.41814676405284</v>
      </c>
      <c r="N26" s="51">
        <v>381.21568856971726</v>
      </c>
      <c r="O26" s="51">
        <v>606.52211832530293</v>
      </c>
      <c r="P26" s="51">
        <v>1</v>
      </c>
      <c r="Q26" s="51">
        <v>429.34379818744003</v>
      </c>
      <c r="R26" s="51">
        <v>30.099842545459115</v>
      </c>
      <c r="S26" s="51">
        <v>514.82741053781092</v>
      </c>
      <c r="T26" s="51">
        <v>259.24129301774065</v>
      </c>
      <c r="U26" s="51">
        <v>77.853805223654675</v>
      </c>
      <c r="V26" s="51">
        <v>272.14780768978278</v>
      </c>
      <c r="W26" s="51">
        <v>0</v>
      </c>
      <c r="X26" s="51">
        <v>281.19204700722901</v>
      </c>
      <c r="Y26" s="51">
        <v>0</v>
      </c>
      <c r="Z26" s="51">
        <v>0</v>
      </c>
      <c r="AA26" s="51">
        <v>17.598862315932813</v>
      </c>
      <c r="AB26" s="51">
        <v>0</v>
      </c>
      <c r="AC26" s="51">
        <v>0</v>
      </c>
      <c r="AD26" s="51">
        <v>0</v>
      </c>
      <c r="AE26" s="51">
        <v>0</v>
      </c>
      <c r="AF26" s="51">
        <v>165.17051854022981</v>
      </c>
      <c r="AG26" s="51">
        <v>0</v>
      </c>
      <c r="AH26" s="51">
        <v>0</v>
      </c>
      <c r="AI26" s="51">
        <v>146.80282341883137</v>
      </c>
      <c r="AJ26" s="51">
        <v>0</v>
      </c>
      <c r="AK26" s="51">
        <v>0</v>
      </c>
      <c r="AL26" s="51">
        <v>0</v>
      </c>
      <c r="AM26" s="51">
        <v>0</v>
      </c>
      <c r="AN26" s="62">
        <v>1812.1804669336038</v>
      </c>
      <c r="AO26" s="62">
        <v>1502.7865533374668</v>
      </c>
      <c r="AP26" s="62">
        <v>987.73780689502019</v>
      </c>
      <c r="AQ26" s="62">
        <v>975.27105127071013</v>
      </c>
      <c r="AR26" s="62">
        <v>609.24290593117803</v>
      </c>
      <c r="AS26" s="62">
        <v>610.76425128222297</v>
      </c>
    </row>
    <row r="27" spans="1:45" x14ac:dyDescent="0.2">
      <c r="A27" s="13"/>
      <c r="B27" s="47"/>
      <c r="C27" s="73"/>
      <c r="D27" s="73"/>
      <c r="E27" s="55" t="s">
        <v>69</v>
      </c>
      <c r="F27" s="55"/>
      <c r="G27" s="63">
        <f>COUNTIF(H26:W26,"&gt;0")+IF(COUNTIF(X26:Z26,"&gt;0")&gt;0,1,0)+IF(COUNTIF(AF26:AH26,"&gt;0")&gt;0,1,0)+IF(COUNTIF(AI26:AM26,"&gt;0")&gt;0,1,0)+IF(COUNTIF(AA26:AE26,"&gt;0")&gt;0,1,0)</f>
        <v>19</v>
      </c>
      <c r="H27" s="56">
        <v>14</v>
      </c>
      <c r="I27" s="56">
        <v>28.6</v>
      </c>
      <c r="J27" s="56">
        <v>67.27</v>
      </c>
      <c r="K27" s="56">
        <v>170.4</v>
      </c>
      <c r="L27" s="56">
        <v>363.46</v>
      </c>
      <c r="M27" s="56">
        <v>760.11</v>
      </c>
      <c r="N27" s="56">
        <v>1385.6</v>
      </c>
      <c r="O27" s="56">
        <v>2903.19</v>
      </c>
      <c r="P27" s="56">
        <v>36.76</v>
      </c>
      <c r="Q27" s="56">
        <v>597.38</v>
      </c>
      <c r="R27" s="56">
        <v>100.3</v>
      </c>
      <c r="S27" s="56">
        <v>420.14</v>
      </c>
      <c r="T27" s="56">
        <v>360</v>
      </c>
      <c r="U27" s="56">
        <v>707</v>
      </c>
      <c r="V27" s="56">
        <v>110.00000000000001</v>
      </c>
      <c r="W27" s="56">
        <v>0</v>
      </c>
      <c r="X27" s="56">
        <v>5.93</v>
      </c>
      <c r="Y27" s="56">
        <v>0</v>
      </c>
      <c r="Z27" s="56">
        <v>0</v>
      </c>
      <c r="AA27" s="56">
        <v>6.4</v>
      </c>
      <c r="AB27" s="56">
        <v>0</v>
      </c>
      <c r="AC27" s="56">
        <v>0</v>
      </c>
      <c r="AD27" s="56">
        <v>0</v>
      </c>
      <c r="AE27" s="56">
        <v>0</v>
      </c>
      <c r="AF27" s="56">
        <v>13.58</v>
      </c>
      <c r="AG27" s="56">
        <v>0</v>
      </c>
      <c r="AH27" s="56">
        <v>0</v>
      </c>
      <c r="AI27" s="56">
        <v>11.52</v>
      </c>
      <c r="AJ27" s="56">
        <v>0</v>
      </c>
      <c r="AK27" s="56">
        <v>0</v>
      </c>
      <c r="AL27" s="56">
        <v>0</v>
      </c>
      <c r="AM27" s="56">
        <v>0</v>
      </c>
    </row>
    <row r="28" spans="1:45" x14ac:dyDescent="0.2">
      <c r="A28" s="13" t="s">
        <v>23</v>
      </c>
      <c r="B28" s="47"/>
      <c r="C28" s="73" t="str">
        <f>IF(G29&gt;$B$1,F28,"")</f>
        <v/>
      </c>
      <c r="D28" s="73" t="e">
        <f t="shared" ref="D28" si="12">RANK(C28,$C$4:$C$118)</f>
        <v>#VALUE!</v>
      </c>
      <c r="E28" s="48" t="s">
        <v>15</v>
      </c>
      <c r="F28" s="49">
        <f>H28+I28+J28+K28+L28+N28++M28+O28+P28+Q28+R28+S28+T28+U28+V28+W28+MAX(X28:Z28)+MAX(AA28:AE28)+MAX(AF28:AH28)+MAX(AI28:AM28)</f>
        <v>404.09375607239679</v>
      </c>
      <c r="G28" s="50">
        <f>G29</f>
        <v>3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1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266.45714798278419</v>
      </c>
      <c r="W28" s="51">
        <v>136.63660808961262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62">
        <v>0</v>
      </c>
      <c r="AO28" s="62">
        <v>0</v>
      </c>
      <c r="AP28" s="62">
        <v>0</v>
      </c>
      <c r="AQ28" s="62">
        <v>1</v>
      </c>
      <c r="AR28" s="62">
        <v>403.09375607239679</v>
      </c>
      <c r="AS28" s="62">
        <v>0</v>
      </c>
    </row>
    <row r="29" spans="1:45" x14ac:dyDescent="0.2">
      <c r="A29" s="13"/>
      <c r="B29" s="13"/>
      <c r="C29" s="73"/>
      <c r="D29" s="73"/>
      <c r="E29" s="55" t="s">
        <v>69</v>
      </c>
      <c r="F29" s="55"/>
      <c r="G29" s="63">
        <f>COUNTIF(H28:W28,"&gt;0")+IF(COUNTIF(X28:Z28,"&gt;0")&gt;0,1,0)+IF(COUNTIF(AF28:AH28,"&gt;0")&gt;0,1,0)+IF(COUNTIF(AI28:AM28,"&gt;0")&gt;0,1,0)+IF(COUNTIF(AA28:AE28,"&gt;0")&gt;0,1,0)</f>
        <v>3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33.9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114.99999999999999</v>
      </c>
      <c r="W29" s="56">
        <v>170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</row>
    <row r="30" spans="1:45" x14ac:dyDescent="0.2">
      <c r="A30" s="13" t="s">
        <v>28</v>
      </c>
      <c r="B30" s="47"/>
      <c r="C30" s="73">
        <f>IF(G31&gt;$B$1,F30,"")</f>
        <v>3036.7989049650978</v>
      </c>
      <c r="D30" s="73">
        <f t="shared" ref="D30" si="13">RANK(C30,$C$4:$C$118)</f>
        <v>3</v>
      </c>
      <c r="E30" s="48" t="s">
        <v>15</v>
      </c>
      <c r="F30" s="49">
        <f>H30+I30+J30+K30+L30+N30++M30+O30+P30+Q30+R30+S30+T30+U30+V30+W30+MAX(X30:Z30)+MAX(AA30:AE30)+MAX(AF30:AH30)+MAX(AI30:AM30)</f>
        <v>3036.7989049650978</v>
      </c>
      <c r="G30" s="50">
        <f>G31</f>
        <v>12</v>
      </c>
      <c r="H30" s="51">
        <v>121.61665630736599</v>
      </c>
      <c r="I30" s="51">
        <v>0</v>
      </c>
      <c r="J30" s="51">
        <v>0</v>
      </c>
      <c r="K30" s="51">
        <v>237.79084651459584</v>
      </c>
      <c r="L30" s="51">
        <v>0</v>
      </c>
      <c r="M30" s="51">
        <v>417.21780789483995</v>
      </c>
      <c r="N30" s="51">
        <v>0</v>
      </c>
      <c r="O30" s="51">
        <v>0</v>
      </c>
      <c r="P30" s="51">
        <v>1</v>
      </c>
      <c r="Q30" s="51">
        <v>511.999434591929</v>
      </c>
      <c r="R30" s="51">
        <v>0</v>
      </c>
      <c r="S30" s="51">
        <v>493.48122952683792</v>
      </c>
      <c r="T30" s="51">
        <v>108.00812779384098</v>
      </c>
      <c r="U30" s="51">
        <v>0</v>
      </c>
      <c r="V30" s="51">
        <v>386.94637217629855</v>
      </c>
      <c r="W30" s="51">
        <v>0</v>
      </c>
      <c r="X30" s="51">
        <v>299.5804717267672</v>
      </c>
      <c r="Y30" s="51">
        <v>0</v>
      </c>
      <c r="Z30" s="51">
        <v>0</v>
      </c>
      <c r="AA30" s="51">
        <v>81.422248768396003</v>
      </c>
      <c r="AB30" s="51">
        <v>0</v>
      </c>
      <c r="AC30" s="51">
        <v>0</v>
      </c>
      <c r="AD30" s="51">
        <v>0</v>
      </c>
      <c r="AE30" s="51">
        <v>0</v>
      </c>
      <c r="AF30" s="51">
        <v>158.16744704923093</v>
      </c>
      <c r="AG30" s="51">
        <v>0</v>
      </c>
      <c r="AH30" s="51">
        <v>0</v>
      </c>
      <c r="AI30" s="51">
        <v>219.56826261499589</v>
      </c>
      <c r="AJ30" s="51">
        <v>0</v>
      </c>
      <c r="AK30" s="51">
        <v>0</v>
      </c>
      <c r="AL30" s="51">
        <v>0</v>
      </c>
      <c r="AM30" s="51">
        <v>0</v>
      </c>
      <c r="AN30" s="62">
        <v>121.61665630736599</v>
      </c>
      <c r="AO30" s="62">
        <v>655.00865440943585</v>
      </c>
      <c r="AP30" s="62">
        <v>0</v>
      </c>
      <c r="AQ30" s="62">
        <v>1006.480664118767</v>
      </c>
      <c r="AR30" s="62">
        <v>494.95449997013952</v>
      </c>
      <c r="AS30" s="62">
        <v>758.73843015939008</v>
      </c>
    </row>
    <row r="31" spans="1:45" x14ac:dyDescent="0.2">
      <c r="A31" s="57"/>
      <c r="B31" s="47"/>
      <c r="C31" s="73"/>
      <c r="D31" s="73"/>
      <c r="E31" s="55" t="s">
        <v>69</v>
      </c>
      <c r="F31" s="55"/>
      <c r="G31" s="63">
        <f>COUNTIF(H30:W30,"&gt;0")+IF(COUNTIF(X30:Z30,"&gt;0")&gt;0,1,0)+IF(COUNTIF(AF30:AH30,"&gt;0")&gt;0,1,0)+IF(COUNTIF(AI30:AM30,"&gt;0")&gt;0,1,0)+IF(COUNTIF(AA30:AE30,"&gt;0")&gt;0,1,0)</f>
        <v>12</v>
      </c>
      <c r="H31" s="56">
        <v>19.89</v>
      </c>
      <c r="I31" s="56">
        <v>0</v>
      </c>
      <c r="J31" s="56">
        <v>0</v>
      </c>
      <c r="K31" s="56">
        <v>213.9</v>
      </c>
      <c r="L31" s="56">
        <v>0</v>
      </c>
      <c r="M31" s="56">
        <v>879.4</v>
      </c>
      <c r="N31" s="56">
        <v>0</v>
      </c>
      <c r="O31" s="56">
        <v>0</v>
      </c>
      <c r="P31" s="56">
        <v>38.799999999999997</v>
      </c>
      <c r="Q31" s="56">
        <v>628.28</v>
      </c>
      <c r="R31" s="56">
        <v>0</v>
      </c>
      <c r="S31" s="56">
        <v>471.76</v>
      </c>
      <c r="T31" s="56">
        <v>254.99999999999997</v>
      </c>
      <c r="U31" s="56">
        <v>0</v>
      </c>
      <c r="V31" s="56">
        <v>110.00000000000001</v>
      </c>
      <c r="W31" s="56">
        <v>0</v>
      </c>
      <c r="X31" s="56">
        <v>5.39</v>
      </c>
      <c r="Y31" s="56">
        <v>0</v>
      </c>
      <c r="Z31" s="56">
        <v>0</v>
      </c>
      <c r="AA31" s="56">
        <v>8.11</v>
      </c>
      <c r="AB31" s="56">
        <v>0</v>
      </c>
      <c r="AC31" s="56">
        <v>0</v>
      </c>
      <c r="AD31" s="56">
        <v>0</v>
      </c>
      <c r="AE31" s="56">
        <v>0</v>
      </c>
      <c r="AF31" s="56">
        <v>11</v>
      </c>
      <c r="AG31" s="56">
        <v>0</v>
      </c>
      <c r="AH31" s="56">
        <v>0</v>
      </c>
      <c r="AI31" s="56">
        <v>13</v>
      </c>
      <c r="AJ31" s="56">
        <v>0</v>
      </c>
      <c r="AK31" s="56">
        <v>0</v>
      </c>
      <c r="AL31" s="56">
        <v>0</v>
      </c>
      <c r="AM31" s="56">
        <v>0</v>
      </c>
    </row>
    <row r="32" spans="1:45" x14ac:dyDescent="0.2">
      <c r="A32" s="57"/>
      <c r="B32" s="47"/>
      <c r="C32" s="73" t="str">
        <f>IF(G33&gt;$B$1,F32,"")</f>
        <v/>
      </c>
      <c r="D32" s="73" t="e">
        <f t="shared" ref="D32" si="14">RANK(C32,$C$4:$C$118)</f>
        <v>#VALUE!</v>
      </c>
      <c r="E32" s="48" t="s">
        <v>15</v>
      </c>
      <c r="F32" s="49">
        <f>H32+I32+J32+K32+L32+N32++M32+O32+P32+Q32+R32+S32+T32+U32+V32+W32+MAX(X32:Z32)+MAX(AA32:AE32)+MAX(AF32:AH32)+MAX(AI32:AM32)</f>
        <v>0</v>
      </c>
      <c r="G32" s="50">
        <f>G33</f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</row>
    <row r="33" spans="1:45" x14ac:dyDescent="0.2">
      <c r="A33" s="57"/>
      <c r="B33" s="47"/>
      <c r="C33" s="73"/>
      <c r="D33" s="73"/>
      <c r="E33" s="55" t="s">
        <v>69</v>
      </c>
      <c r="F33" s="55"/>
      <c r="G33" s="63">
        <f>COUNTIF(H32:W32,"&gt;0")+IF(COUNTIF(X32:Z32,"&gt;0")&gt;0,1,0)+IF(COUNTIF(AF32:AH32,"&gt;0")&gt;0,1,0)+IF(COUNTIF(AI32:AM32,"&gt;0")&gt;0,1,0)+IF(COUNTIF(AA32:AE32,"&gt;0")&gt;0,1,0)</f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</row>
    <row r="34" spans="1:45" x14ac:dyDescent="0.2">
      <c r="A34" s="57"/>
      <c r="B34" s="47"/>
      <c r="C34" s="73" t="str">
        <f>IF(G35&gt;$B$1,F34,"")</f>
        <v/>
      </c>
      <c r="D34" s="73" t="e">
        <f t="shared" ref="D34" si="15">RANK(C34,$C$4:$C$118)</f>
        <v>#VALUE!</v>
      </c>
      <c r="E34" s="48" t="s">
        <v>15</v>
      </c>
      <c r="F34" s="49">
        <f>H34+I34+J34+K34+L34+N34++M34+O34+P34+Q34+R34+S34+T34+U34+V34+W34+MAX(X34:Z34)+MAX(AA34:AE34)+MAX(AF34:AH34)+MAX(AI34:AM34)</f>
        <v>0</v>
      </c>
      <c r="G34" s="50">
        <f>G35</f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1">
        <v>0</v>
      </c>
      <c r="AN34" s="62">
        <v>0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</row>
    <row r="35" spans="1:45" x14ac:dyDescent="0.2">
      <c r="A35" s="57"/>
      <c r="B35" s="47"/>
      <c r="C35" s="73"/>
      <c r="D35" s="73"/>
      <c r="E35" s="55" t="s">
        <v>69</v>
      </c>
      <c r="F35" s="55"/>
      <c r="G35" s="63">
        <f>COUNTIF(H34:W34,"&gt;0")+IF(COUNTIF(X34:Z34,"&gt;0")&gt;0,1,0)+IF(COUNTIF(AF34:AH34,"&gt;0")&gt;0,1,0)+IF(COUNTIF(AI34:AM34,"&gt;0")&gt;0,1,0)+IF(COUNTIF(AA34:AE34,"&gt;0")&gt;0,1,0)</f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56">
        <v>0</v>
      </c>
      <c r="AD35" s="56">
        <v>0</v>
      </c>
      <c r="AE35" s="56">
        <v>0</v>
      </c>
      <c r="AF35" s="56">
        <v>0</v>
      </c>
      <c r="AG35" s="56">
        <v>0</v>
      </c>
      <c r="AH35" s="56">
        <v>0</v>
      </c>
      <c r="AI35" s="56">
        <v>0</v>
      </c>
      <c r="AJ35" s="56">
        <v>0</v>
      </c>
      <c r="AK35" s="56">
        <v>0</v>
      </c>
      <c r="AL35" s="56">
        <v>0</v>
      </c>
      <c r="AM35" s="56">
        <v>0</v>
      </c>
    </row>
    <row r="36" spans="1:45" x14ac:dyDescent="0.2">
      <c r="A36" s="57"/>
      <c r="B36" s="47"/>
      <c r="C36" s="73" t="str">
        <f>IF(G37&gt;$B$1,F36,"")</f>
        <v/>
      </c>
      <c r="D36" s="73" t="e">
        <f t="shared" ref="D36" si="16">RANK(C36,$C$4:$C$118)</f>
        <v>#VALUE!</v>
      </c>
      <c r="E36" s="48" t="s">
        <v>15</v>
      </c>
      <c r="F36" s="49">
        <f>H36+I36+J36+K36+L36+N36++M36+O36+P36+Q36+R36+S36+T36+U36+V36+W36+MAX(X36:Z36)+MAX(AA36:AE36)+MAX(AF36:AH36)+MAX(AI36:AM36)</f>
        <v>0</v>
      </c>
      <c r="G36" s="50">
        <f>G37</f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62">
        <v>0</v>
      </c>
      <c r="AO36" s="62">
        <v>0</v>
      </c>
      <c r="AP36" s="62">
        <v>0</v>
      </c>
      <c r="AQ36" s="62">
        <v>0</v>
      </c>
      <c r="AR36" s="62">
        <v>0</v>
      </c>
      <c r="AS36" s="62">
        <v>0</v>
      </c>
    </row>
    <row r="37" spans="1:45" x14ac:dyDescent="0.2">
      <c r="A37" s="57"/>
      <c r="B37" s="47"/>
      <c r="C37" s="73"/>
      <c r="D37" s="73"/>
      <c r="E37" s="55" t="s">
        <v>69</v>
      </c>
      <c r="F37" s="55"/>
      <c r="G37" s="63">
        <f>COUNTIF(H36:W36,"&gt;0")+IF(COUNTIF(X36:Z36,"&gt;0")&gt;0,1,0)+IF(COUNTIF(AF36:AH36,"&gt;0")&gt;0,1,0)+IF(COUNTIF(AI36:AM36,"&gt;0")&gt;0,1,0)+IF(COUNTIF(AA36:AE36,"&gt;0")&gt;0,1,0)</f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56">
        <v>0</v>
      </c>
      <c r="AG37" s="56">
        <v>0</v>
      </c>
      <c r="AH37" s="56">
        <v>0</v>
      </c>
      <c r="AI37" s="56">
        <v>0</v>
      </c>
      <c r="AJ37" s="56">
        <v>0</v>
      </c>
      <c r="AK37" s="56">
        <v>0</v>
      </c>
      <c r="AL37" s="56">
        <v>0</v>
      </c>
      <c r="AM37" s="56">
        <v>0</v>
      </c>
    </row>
    <row r="38" spans="1:45" x14ac:dyDescent="0.2">
      <c r="A38" s="57"/>
      <c r="B38" s="47"/>
      <c r="C38" s="73" t="str">
        <f>IF(G39&gt;$B$1,F38,"")</f>
        <v/>
      </c>
      <c r="D38" s="73" t="e">
        <f t="shared" ref="D38" si="17">RANK(C38,$C$4:$C$118)</f>
        <v>#VALUE!</v>
      </c>
      <c r="E38" s="48" t="s">
        <v>15</v>
      </c>
      <c r="F38" s="49">
        <f>H38+I38+J38+K38+L38+N38++M38+O38+P38+Q38+R38+S38+T38+U38+V38+W38+MAX(X38:Z38)+MAX(AA38:AE38)+MAX(AF38:AH38)+MAX(AI38:AM38)</f>
        <v>0</v>
      </c>
      <c r="G38" s="50">
        <f>G39</f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62">
        <v>0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</row>
    <row r="39" spans="1:45" x14ac:dyDescent="0.2">
      <c r="A39" s="57"/>
      <c r="B39" s="47"/>
      <c r="C39" s="73"/>
      <c r="D39" s="73"/>
      <c r="E39" s="55" t="s">
        <v>69</v>
      </c>
      <c r="F39" s="55"/>
      <c r="G39" s="63">
        <f>COUNTIF(H38:W38,"&gt;0")+IF(COUNTIF(X38:Z38,"&gt;0")&gt;0,1,0)+IF(COUNTIF(AF38:AH38,"&gt;0")&gt;0,1,0)+IF(COUNTIF(AI38:AM38,"&gt;0")&gt;0,1,0)+IF(COUNTIF(AA38:AE38,"&gt;0")&gt;0,1,0)</f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  <c r="AD39" s="56">
        <v>0</v>
      </c>
      <c r="AE39" s="56">
        <v>0</v>
      </c>
      <c r="AF39" s="56">
        <v>0</v>
      </c>
      <c r="AG39" s="56">
        <v>0</v>
      </c>
      <c r="AH39" s="56">
        <v>0</v>
      </c>
      <c r="AI39" s="56">
        <v>0</v>
      </c>
      <c r="AJ39" s="56">
        <v>0</v>
      </c>
      <c r="AK39" s="56">
        <v>0</v>
      </c>
      <c r="AL39" s="56">
        <v>0</v>
      </c>
      <c r="AM39" s="56">
        <v>0</v>
      </c>
    </row>
    <row r="41" spans="1:45" x14ac:dyDescent="0.2"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</row>
    <row r="43" spans="1:45" x14ac:dyDescent="0.2"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</row>
    <row r="45" spans="1:45" x14ac:dyDescent="0.2"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</row>
    <row r="47" spans="1:45" x14ac:dyDescent="0.2"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</row>
    <row r="49" spans="8:32" x14ac:dyDescent="0.2"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</row>
  </sheetData>
  <mergeCells count="42">
    <mergeCell ref="C34:C35"/>
    <mergeCell ref="D34:D35"/>
    <mergeCell ref="C36:C37"/>
    <mergeCell ref="D36:D37"/>
    <mergeCell ref="D38:D39"/>
    <mergeCell ref="C38:C39"/>
    <mergeCell ref="C28:C29"/>
    <mergeCell ref="D28:D29"/>
    <mergeCell ref="C30:C31"/>
    <mergeCell ref="D30:D31"/>
    <mergeCell ref="C32:C33"/>
    <mergeCell ref="D32:D33"/>
    <mergeCell ref="C22:C23"/>
    <mergeCell ref="D22:D23"/>
    <mergeCell ref="C24:C25"/>
    <mergeCell ref="D24:D25"/>
    <mergeCell ref="C26:C27"/>
    <mergeCell ref="D26:D27"/>
    <mergeCell ref="C16:C17"/>
    <mergeCell ref="D16:D17"/>
    <mergeCell ref="C18:C19"/>
    <mergeCell ref="D18:D19"/>
    <mergeCell ref="C20:C21"/>
    <mergeCell ref="D20:D21"/>
    <mergeCell ref="C10:C11"/>
    <mergeCell ref="D10:D11"/>
    <mergeCell ref="C12:C13"/>
    <mergeCell ref="D12:D13"/>
    <mergeCell ref="C14:C15"/>
    <mergeCell ref="D14:D15"/>
    <mergeCell ref="C4:C5"/>
    <mergeCell ref="D4:D5"/>
    <mergeCell ref="C6:C7"/>
    <mergeCell ref="D6:D7"/>
    <mergeCell ref="C8:C9"/>
    <mergeCell ref="D8:D9"/>
    <mergeCell ref="G1:G3"/>
    <mergeCell ref="A2:A3"/>
    <mergeCell ref="B2:B3"/>
    <mergeCell ref="C2:C3"/>
    <mergeCell ref="D2:D3"/>
    <mergeCell ref="F2:F3"/>
  </mergeCells>
  <conditionalFormatting sqref="H2:P2 H40:AM151 R2:AH2 AJ2:AM3 H3:AI3 H5:AM5 H4:W4 AF4:AM4 H12:W12 H19:AM19 H18:W18 H21:AM21 H20:W20 H23:AM23 H22:W22 H25:AD25 H24:W24 H27:AM27 H26:W26 H29:AM29 H28:W28 H31:AM31 H30:W30 H33:AD33 H32:W32 H35:AD35 H34:W34 H37:AD37 H36:W36 H38:W38 H17:AM17 H16:W16 H15:AM15 H14:W14 H11:AM11 H10:W10 H9:AM9 H8:W8 H7:AM7 H6:W6 AA10:AM10 AA8:AM8 AA6:AM6 AA12:AM12 H13:AM13 AA14:AM14 AA16:AM16 AA18:AM18 AA20:AM20 AA22:AM22 AA26:AM26 AA24:AM24 AA28:AM28 AA30:AM30 AA32:AM32 AA34:AM34 AA36:AM36 AA38:AM38">
    <cfRule type="cellIs" dxfId="61" priority="62" operator="between">
      <formula>0.0001</formula>
      <formula>1</formula>
    </cfRule>
  </conditionalFormatting>
  <conditionalFormatting sqref="H39:AM39">
    <cfRule type="cellIs" dxfId="60" priority="61" operator="between">
      <formula>0.00001</formula>
      <formula>1</formula>
    </cfRule>
  </conditionalFormatting>
  <conditionalFormatting sqref="AI2:AI3">
    <cfRule type="cellIs" dxfId="59" priority="60" operator="between">
      <formula>0.0001</formula>
      <formula>1</formula>
    </cfRule>
  </conditionalFormatting>
  <conditionalFormatting sqref="X18">
    <cfRule type="cellIs" dxfId="58" priority="59" operator="between">
      <formula>0.0001</formula>
      <formula>1</formula>
    </cfRule>
  </conditionalFormatting>
  <conditionalFormatting sqref="Y18">
    <cfRule type="cellIs" dxfId="57" priority="58" operator="between">
      <formula>0.0001</formula>
      <formula>1</formula>
    </cfRule>
  </conditionalFormatting>
  <conditionalFormatting sqref="Z18">
    <cfRule type="cellIs" dxfId="56" priority="57" operator="between">
      <formula>0.0001</formula>
      <formula>1</formula>
    </cfRule>
  </conditionalFormatting>
  <conditionalFormatting sqref="X22">
    <cfRule type="cellIs" dxfId="55" priority="56" operator="between">
      <formula>0.0001</formula>
      <formula>1</formula>
    </cfRule>
  </conditionalFormatting>
  <conditionalFormatting sqref="Y22">
    <cfRule type="cellIs" dxfId="54" priority="55" operator="between">
      <formula>0.0001</formula>
      <formula>1</formula>
    </cfRule>
  </conditionalFormatting>
  <conditionalFormatting sqref="Z22">
    <cfRule type="cellIs" dxfId="53" priority="54" operator="between">
      <formula>0.0001</formula>
      <formula>1</formula>
    </cfRule>
  </conditionalFormatting>
  <conditionalFormatting sqref="X24">
    <cfRule type="cellIs" dxfId="52" priority="53" operator="between">
      <formula>0.0001</formula>
      <formula>1</formula>
    </cfRule>
  </conditionalFormatting>
  <conditionalFormatting sqref="Y24">
    <cfRule type="cellIs" dxfId="51" priority="52" operator="between">
      <formula>0.0001</formula>
      <formula>1</formula>
    </cfRule>
  </conditionalFormatting>
  <conditionalFormatting sqref="Z24">
    <cfRule type="cellIs" dxfId="50" priority="51" operator="between">
      <formula>0.0001</formula>
      <formula>1</formula>
    </cfRule>
  </conditionalFormatting>
  <conditionalFormatting sqref="X26">
    <cfRule type="cellIs" dxfId="49" priority="50" operator="between">
      <formula>0.0001</formula>
      <formula>1</formula>
    </cfRule>
  </conditionalFormatting>
  <conditionalFormatting sqref="Y26">
    <cfRule type="cellIs" dxfId="48" priority="49" operator="between">
      <formula>0.0001</formula>
      <formula>1</formula>
    </cfRule>
  </conditionalFormatting>
  <conditionalFormatting sqref="Z26">
    <cfRule type="cellIs" dxfId="47" priority="48" operator="between">
      <formula>0.0001</formula>
      <formula>1</formula>
    </cfRule>
  </conditionalFormatting>
  <conditionalFormatting sqref="X28">
    <cfRule type="cellIs" dxfId="46" priority="47" operator="between">
      <formula>0.0001</formula>
      <formula>1</formula>
    </cfRule>
  </conditionalFormatting>
  <conditionalFormatting sqref="Y28">
    <cfRule type="cellIs" dxfId="45" priority="46" operator="between">
      <formula>0.0001</formula>
      <formula>1</formula>
    </cfRule>
  </conditionalFormatting>
  <conditionalFormatting sqref="Z28">
    <cfRule type="cellIs" dxfId="44" priority="45" operator="between">
      <formula>0.0001</formula>
      <formula>1</formula>
    </cfRule>
  </conditionalFormatting>
  <conditionalFormatting sqref="X30">
    <cfRule type="cellIs" dxfId="43" priority="44" operator="between">
      <formula>0.0001</formula>
      <formula>1</formula>
    </cfRule>
  </conditionalFormatting>
  <conditionalFormatting sqref="Y30">
    <cfRule type="cellIs" dxfId="42" priority="43" operator="between">
      <formula>0.0001</formula>
      <formula>1</formula>
    </cfRule>
  </conditionalFormatting>
  <conditionalFormatting sqref="Z30">
    <cfRule type="cellIs" dxfId="41" priority="42" operator="between">
      <formula>0.0001</formula>
      <formula>1</formula>
    </cfRule>
  </conditionalFormatting>
  <conditionalFormatting sqref="X32">
    <cfRule type="cellIs" dxfId="40" priority="41" operator="between">
      <formula>0.0001</formula>
      <formula>1</formula>
    </cfRule>
  </conditionalFormatting>
  <conditionalFormatting sqref="Y32">
    <cfRule type="cellIs" dxfId="39" priority="40" operator="between">
      <formula>0.0001</formula>
      <formula>1</formula>
    </cfRule>
  </conditionalFormatting>
  <conditionalFormatting sqref="Z32">
    <cfRule type="cellIs" dxfId="38" priority="39" operator="between">
      <formula>0.0001</formula>
      <formula>1</formula>
    </cfRule>
  </conditionalFormatting>
  <conditionalFormatting sqref="X34">
    <cfRule type="cellIs" dxfId="37" priority="38" operator="between">
      <formula>0.0001</formula>
      <formula>1</formula>
    </cfRule>
  </conditionalFormatting>
  <conditionalFormatting sqref="Y34">
    <cfRule type="cellIs" dxfId="36" priority="37" operator="between">
      <formula>0.0001</formula>
      <formula>1</formula>
    </cfRule>
  </conditionalFormatting>
  <conditionalFormatting sqref="Z34">
    <cfRule type="cellIs" dxfId="35" priority="36" operator="between">
      <formula>0.0001</formula>
      <formula>1</formula>
    </cfRule>
  </conditionalFormatting>
  <conditionalFormatting sqref="X36">
    <cfRule type="cellIs" dxfId="34" priority="35" operator="between">
      <formula>0.0001</formula>
      <formula>1</formula>
    </cfRule>
  </conditionalFormatting>
  <conditionalFormatting sqref="Y36">
    <cfRule type="cellIs" dxfId="33" priority="34" operator="between">
      <formula>0.0001</formula>
      <formula>1</formula>
    </cfRule>
  </conditionalFormatting>
  <conditionalFormatting sqref="Z36">
    <cfRule type="cellIs" dxfId="32" priority="33" operator="between">
      <formula>0.0001</formula>
      <formula>1</formula>
    </cfRule>
  </conditionalFormatting>
  <conditionalFormatting sqref="X38">
    <cfRule type="cellIs" dxfId="31" priority="32" operator="between">
      <formula>0.0001</formula>
      <formula>1</formula>
    </cfRule>
  </conditionalFormatting>
  <conditionalFormatting sqref="Y38">
    <cfRule type="cellIs" dxfId="30" priority="31" operator="between">
      <formula>0.0001</formula>
      <formula>1</formula>
    </cfRule>
  </conditionalFormatting>
  <conditionalFormatting sqref="Z38">
    <cfRule type="cellIs" dxfId="29" priority="30" operator="between">
      <formula>0.0001</formula>
      <formula>1</formula>
    </cfRule>
  </conditionalFormatting>
  <conditionalFormatting sqref="X20">
    <cfRule type="cellIs" dxfId="28" priority="29" operator="between">
      <formula>0.0001</formula>
      <formula>1</formula>
    </cfRule>
  </conditionalFormatting>
  <conditionalFormatting sqref="Y20">
    <cfRule type="cellIs" dxfId="27" priority="28" operator="between">
      <formula>0.0001</formula>
      <formula>1</formula>
    </cfRule>
  </conditionalFormatting>
  <conditionalFormatting sqref="Z20">
    <cfRule type="cellIs" dxfId="26" priority="27" operator="between">
      <formula>0.0001</formula>
      <formula>1</formula>
    </cfRule>
  </conditionalFormatting>
  <conditionalFormatting sqref="X16">
    <cfRule type="cellIs" dxfId="25" priority="26" operator="between">
      <formula>0.0001</formula>
      <formula>1</formula>
    </cfRule>
  </conditionalFormatting>
  <conditionalFormatting sqref="Y16">
    <cfRule type="cellIs" dxfId="24" priority="25" operator="between">
      <formula>0.0001</formula>
      <formula>1</formula>
    </cfRule>
  </conditionalFormatting>
  <conditionalFormatting sqref="Z16">
    <cfRule type="cellIs" dxfId="23" priority="24" operator="between">
      <formula>0.0001</formula>
      <formula>1</formula>
    </cfRule>
  </conditionalFormatting>
  <conditionalFormatting sqref="X14">
    <cfRule type="cellIs" dxfId="22" priority="23" operator="between">
      <formula>0.0001</formula>
      <formula>1</formula>
    </cfRule>
  </conditionalFormatting>
  <conditionalFormatting sqref="Y14">
    <cfRule type="cellIs" dxfId="21" priority="22" operator="between">
      <formula>0.0001</formula>
      <formula>1</formula>
    </cfRule>
  </conditionalFormatting>
  <conditionalFormatting sqref="Z14">
    <cfRule type="cellIs" dxfId="20" priority="21" operator="between">
      <formula>0.0001</formula>
      <formula>1</formula>
    </cfRule>
  </conditionalFormatting>
  <conditionalFormatting sqref="X12">
    <cfRule type="cellIs" dxfId="19" priority="20" operator="between">
      <formula>0.0001</formula>
      <formula>1</formula>
    </cfRule>
  </conditionalFormatting>
  <conditionalFormatting sqref="Y12">
    <cfRule type="cellIs" dxfId="18" priority="19" operator="between">
      <formula>0.0001</formula>
      <formula>1</formula>
    </cfRule>
  </conditionalFormatting>
  <conditionalFormatting sqref="Z12">
    <cfRule type="cellIs" dxfId="17" priority="18" operator="between">
      <formula>0.0001</formula>
      <formula>1</formula>
    </cfRule>
  </conditionalFormatting>
  <conditionalFormatting sqref="X10">
    <cfRule type="cellIs" dxfId="16" priority="17" operator="between">
      <formula>0.0001</formula>
      <formula>1</formula>
    </cfRule>
  </conditionalFormatting>
  <conditionalFormatting sqref="Y10">
    <cfRule type="cellIs" dxfId="15" priority="16" operator="between">
      <formula>0.0001</formula>
      <formula>1</formula>
    </cfRule>
  </conditionalFormatting>
  <conditionalFormatting sqref="Z10">
    <cfRule type="cellIs" dxfId="14" priority="15" operator="between">
      <formula>0.0001</formula>
      <formula>1</formula>
    </cfRule>
  </conditionalFormatting>
  <conditionalFormatting sqref="X8">
    <cfRule type="cellIs" dxfId="13" priority="14" operator="between">
      <formula>0.0001</formula>
      <formula>1</formula>
    </cfRule>
  </conditionalFormatting>
  <conditionalFormatting sqref="Y8">
    <cfRule type="cellIs" dxfId="12" priority="13" operator="between">
      <formula>0.0001</formula>
      <formula>1</formula>
    </cfRule>
  </conditionalFormatting>
  <conditionalFormatting sqref="Z8">
    <cfRule type="cellIs" dxfId="11" priority="12" operator="between">
      <formula>0.0001</formula>
      <formula>1</formula>
    </cfRule>
  </conditionalFormatting>
  <conditionalFormatting sqref="X6">
    <cfRule type="cellIs" dxfId="10" priority="11" operator="between">
      <formula>0.0001</formula>
      <formula>1</formula>
    </cfRule>
  </conditionalFormatting>
  <conditionalFormatting sqref="Y6">
    <cfRule type="cellIs" dxfId="9" priority="10" operator="between">
      <formula>0.0001</formula>
      <formula>1</formula>
    </cfRule>
  </conditionalFormatting>
  <conditionalFormatting sqref="Z6">
    <cfRule type="cellIs" dxfId="8" priority="9" operator="between">
      <formula>0.0001</formula>
      <formula>1</formula>
    </cfRule>
  </conditionalFormatting>
  <conditionalFormatting sqref="X4">
    <cfRule type="cellIs" dxfId="7" priority="8" operator="between">
      <formula>0.0001</formula>
      <formula>1</formula>
    </cfRule>
  </conditionalFormatting>
  <conditionalFormatting sqref="Y4">
    <cfRule type="cellIs" dxfId="6" priority="7" operator="between">
      <formula>0.0001</formula>
      <formula>1</formula>
    </cfRule>
  </conditionalFormatting>
  <conditionalFormatting sqref="Z4">
    <cfRule type="cellIs" dxfId="5" priority="6" operator="between">
      <formula>0.0001</formula>
      <formula>1</formula>
    </cfRule>
  </conditionalFormatting>
  <conditionalFormatting sqref="AA4:AE4">
    <cfRule type="cellIs" dxfId="4" priority="5" operator="between">
      <formula>0.0001</formula>
      <formula>1</formula>
    </cfRule>
  </conditionalFormatting>
  <conditionalFormatting sqref="AE37:AM37">
    <cfRule type="cellIs" dxfId="3" priority="4" operator="between">
      <formula>0.00001</formula>
      <formula>1</formula>
    </cfRule>
  </conditionalFormatting>
  <conditionalFormatting sqref="AE35:AM35">
    <cfRule type="cellIs" dxfId="2" priority="3" operator="between">
      <formula>0.00001</formula>
      <formula>1</formula>
    </cfRule>
  </conditionalFormatting>
  <conditionalFormatting sqref="AE33:AM33">
    <cfRule type="cellIs" dxfId="1" priority="2" operator="between">
      <formula>0.00001</formula>
      <formula>1</formula>
    </cfRule>
  </conditionalFormatting>
  <conditionalFormatting sqref="AE25:AM25">
    <cfRule type="cellIs" dxfId="0" priority="1" operator="between">
      <formula>0.00001</formula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1022"/>
  <sheetViews>
    <sheetView workbookViewId="0">
      <selection activeCell="A2" sqref="A2:L510"/>
    </sheetView>
  </sheetViews>
  <sheetFormatPr defaultColWidth="8.85546875" defaultRowHeight="12.75" x14ac:dyDescent="0.2"/>
  <cols>
    <col min="5" max="5" width="17.28515625" bestFit="1" customWidth="1"/>
    <col min="10" max="10" width="10.140625" bestFit="1" customWidth="1"/>
    <col min="11" max="11" width="18.7109375" customWidth="1"/>
    <col min="14" max="14" width="17.28515625" customWidth="1"/>
  </cols>
  <sheetData>
    <row r="1" spans="1:14" s="64" customFormat="1" x14ac:dyDescent="0.2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87</v>
      </c>
      <c r="I1" t="s">
        <v>88</v>
      </c>
      <c r="J1" t="s">
        <v>89</v>
      </c>
      <c r="L1" s="64" t="s">
        <v>90</v>
      </c>
      <c r="N1" s="64" t="s">
        <v>91</v>
      </c>
    </row>
    <row r="2" spans="1:14" x14ac:dyDescent="0.2">
      <c r="A2" t="s">
        <v>92</v>
      </c>
      <c r="B2" t="s">
        <v>93</v>
      </c>
      <c r="C2" t="s">
        <v>94</v>
      </c>
      <c r="D2" t="s">
        <v>95</v>
      </c>
      <c r="E2" t="s">
        <v>96</v>
      </c>
      <c r="F2">
        <v>14.35</v>
      </c>
      <c r="G2">
        <v>0</v>
      </c>
      <c r="H2" t="s">
        <v>97</v>
      </c>
      <c r="I2" t="s">
        <v>98</v>
      </c>
      <c r="J2" s="65">
        <v>41749</v>
      </c>
      <c r="K2" t="s">
        <v>180</v>
      </c>
      <c r="L2">
        <v>14.35</v>
      </c>
      <c r="N2" t="s">
        <v>99</v>
      </c>
    </row>
    <row r="3" spans="1:14" x14ac:dyDescent="0.2">
      <c r="A3" t="s">
        <v>92</v>
      </c>
      <c r="B3" t="s">
        <v>93</v>
      </c>
      <c r="C3" t="s">
        <v>94</v>
      </c>
      <c r="D3" t="s">
        <v>95</v>
      </c>
      <c r="E3" t="s">
        <v>41</v>
      </c>
      <c r="F3">
        <v>14.4</v>
      </c>
      <c r="G3">
        <v>78.400000000000006</v>
      </c>
      <c r="H3" t="s">
        <v>97</v>
      </c>
      <c r="I3" t="s">
        <v>98</v>
      </c>
      <c r="J3" s="65">
        <v>41749</v>
      </c>
      <c r="K3" t="s">
        <v>180</v>
      </c>
      <c r="L3">
        <v>14.4</v>
      </c>
      <c r="N3" t="s">
        <v>100</v>
      </c>
    </row>
    <row r="4" spans="1:14" x14ac:dyDescent="0.2">
      <c r="A4" t="s">
        <v>181</v>
      </c>
      <c r="B4" t="s">
        <v>182</v>
      </c>
      <c r="C4" t="s">
        <v>94</v>
      </c>
      <c r="D4" t="s">
        <v>95</v>
      </c>
      <c r="E4" t="s">
        <v>183</v>
      </c>
      <c r="F4">
        <v>350.5</v>
      </c>
      <c r="G4">
        <v>73.5</v>
      </c>
      <c r="H4" t="s">
        <v>122</v>
      </c>
      <c r="I4" t="s">
        <v>184</v>
      </c>
      <c r="J4" s="65">
        <v>41822</v>
      </c>
      <c r="K4" t="s">
        <v>185</v>
      </c>
      <c r="L4">
        <v>350.5</v>
      </c>
      <c r="N4" t="s">
        <v>105</v>
      </c>
    </row>
    <row r="5" spans="1:14" x14ac:dyDescent="0.2">
      <c r="A5" t="s">
        <v>181</v>
      </c>
      <c r="B5" t="s">
        <v>182</v>
      </c>
      <c r="C5" t="s">
        <v>94</v>
      </c>
      <c r="D5" t="s">
        <v>95</v>
      </c>
      <c r="E5" t="s">
        <v>46</v>
      </c>
      <c r="F5">
        <v>675.2</v>
      </c>
      <c r="G5">
        <v>75.7</v>
      </c>
      <c r="H5" t="s">
        <v>122</v>
      </c>
      <c r="I5" t="s">
        <v>186</v>
      </c>
      <c r="J5" s="65">
        <v>41829</v>
      </c>
      <c r="K5" t="s">
        <v>185</v>
      </c>
      <c r="L5">
        <v>675.2</v>
      </c>
      <c r="N5" t="s">
        <v>107</v>
      </c>
    </row>
    <row r="6" spans="1:14" x14ac:dyDescent="0.2">
      <c r="A6" t="s">
        <v>187</v>
      </c>
      <c r="B6" t="s">
        <v>188</v>
      </c>
      <c r="C6" t="s">
        <v>94</v>
      </c>
      <c r="D6" t="s">
        <v>119</v>
      </c>
      <c r="E6" t="s">
        <v>59</v>
      </c>
      <c r="F6">
        <v>12.2</v>
      </c>
      <c r="G6">
        <v>15.9</v>
      </c>
      <c r="H6" t="s">
        <v>113</v>
      </c>
      <c r="I6" t="s">
        <v>110</v>
      </c>
      <c r="J6" s="65">
        <v>41816</v>
      </c>
      <c r="K6" t="s">
        <v>189</v>
      </c>
      <c r="L6">
        <v>12.2</v>
      </c>
    </row>
    <row r="7" spans="1:14" x14ac:dyDescent="0.2">
      <c r="A7" t="s">
        <v>187</v>
      </c>
      <c r="B7" t="s">
        <v>188</v>
      </c>
      <c r="C7" t="s">
        <v>94</v>
      </c>
      <c r="D7" t="s">
        <v>119</v>
      </c>
      <c r="E7" t="s">
        <v>59</v>
      </c>
      <c r="F7">
        <v>11.74</v>
      </c>
      <c r="G7">
        <v>15.3</v>
      </c>
      <c r="H7" t="s">
        <v>113</v>
      </c>
      <c r="I7" t="s">
        <v>110</v>
      </c>
      <c r="J7" s="65">
        <v>41837</v>
      </c>
      <c r="K7" t="s">
        <v>189</v>
      </c>
      <c r="L7">
        <v>11.74</v>
      </c>
    </row>
    <row r="8" spans="1:14" x14ac:dyDescent="0.2">
      <c r="A8" t="s">
        <v>187</v>
      </c>
      <c r="B8" t="s">
        <v>188</v>
      </c>
      <c r="C8" t="s">
        <v>94</v>
      </c>
      <c r="D8" t="s">
        <v>119</v>
      </c>
      <c r="E8" t="s">
        <v>58</v>
      </c>
      <c r="F8">
        <v>17.95</v>
      </c>
      <c r="G8">
        <v>23.3</v>
      </c>
      <c r="H8" t="s">
        <v>113</v>
      </c>
      <c r="I8" t="s">
        <v>110</v>
      </c>
      <c r="J8" s="65">
        <v>41816</v>
      </c>
      <c r="K8" t="s">
        <v>189</v>
      </c>
      <c r="L8">
        <v>17.95</v>
      </c>
    </row>
    <row r="9" spans="1:14" x14ac:dyDescent="0.2">
      <c r="A9" t="s">
        <v>187</v>
      </c>
      <c r="B9" t="s">
        <v>188</v>
      </c>
      <c r="C9" t="s">
        <v>94</v>
      </c>
      <c r="D9" t="s">
        <v>119</v>
      </c>
      <c r="E9" t="s">
        <v>58</v>
      </c>
      <c r="F9">
        <v>19.649999999999999</v>
      </c>
      <c r="G9">
        <v>25.5</v>
      </c>
      <c r="H9" t="s">
        <v>113</v>
      </c>
      <c r="I9" t="s">
        <v>110</v>
      </c>
      <c r="J9" s="65">
        <v>41837</v>
      </c>
      <c r="K9" t="s">
        <v>189</v>
      </c>
      <c r="L9">
        <v>19.649999999999999</v>
      </c>
    </row>
    <row r="10" spans="1:14" x14ac:dyDescent="0.2">
      <c r="A10" t="s">
        <v>190</v>
      </c>
      <c r="B10" t="s">
        <v>191</v>
      </c>
      <c r="C10" t="s">
        <v>94</v>
      </c>
      <c r="D10" t="s">
        <v>119</v>
      </c>
      <c r="E10" t="s">
        <v>57</v>
      </c>
      <c r="F10">
        <v>6.88</v>
      </c>
      <c r="G10">
        <v>31.5</v>
      </c>
      <c r="H10" t="s">
        <v>113</v>
      </c>
      <c r="I10" t="s">
        <v>192</v>
      </c>
      <c r="J10" s="65">
        <v>41872</v>
      </c>
      <c r="K10" t="s">
        <v>193</v>
      </c>
      <c r="L10">
        <v>6.88</v>
      </c>
    </row>
    <row r="11" spans="1:14" x14ac:dyDescent="0.2">
      <c r="A11" t="s">
        <v>194</v>
      </c>
      <c r="B11" t="s">
        <v>195</v>
      </c>
      <c r="C11" t="s">
        <v>94</v>
      </c>
      <c r="D11" t="s">
        <v>95</v>
      </c>
      <c r="E11" t="s">
        <v>46</v>
      </c>
      <c r="F11">
        <v>700.1</v>
      </c>
      <c r="G11">
        <v>73.400000000000006</v>
      </c>
      <c r="H11" t="s">
        <v>122</v>
      </c>
      <c r="I11" t="s">
        <v>186</v>
      </c>
      <c r="J11" s="65">
        <v>41829</v>
      </c>
      <c r="K11" t="s">
        <v>196</v>
      </c>
      <c r="L11">
        <v>700.1</v>
      </c>
    </row>
    <row r="12" spans="1:14" x14ac:dyDescent="0.2">
      <c r="A12" t="s">
        <v>101</v>
      </c>
      <c r="B12" t="s">
        <v>102</v>
      </c>
      <c r="C12" t="s">
        <v>94</v>
      </c>
      <c r="D12" t="s">
        <v>95</v>
      </c>
      <c r="E12" t="s">
        <v>43</v>
      </c>
      <c r="F12">
        <v>95.4</v>
      </c>
      <c r="G12">
        <v>68</v>
      </c>
      <c r="H12" t="s">
        <v>103</v>
      </c>
      <c r="I12" t="s">
        <v>104</v>
      </c>
      <c r="J12" s="65">
        <v>41772</v>
      </c>
      <c r="K12" t="s">
        <v>197</v>
      </c>
      <c r="L12">
        <v>95.4</v>
      </c>
    </row>
    <row r="13" spans="1:14" x14ac:dyDescent="0.2">
      <c r="A13" t="s">
        <v>101</v>
      </c>
      <c r="B13" t="s">
        <v>102</v>
      </c>
      <c r="C13" t="s">
        <v>94</v>
      </c>
      <c r="D13" t="s">
        <v>95</v>
      </c>
      <c r="E13" t="s">
        <v>43</v>
      </c>
      <c r="F13">
        <v>89.2</v>
      </c>
      <c r="G13">
        <v>72.8</v>
      </c>
      <c r="H13" t="s">
        <v>103</v>
      </c>
      <c r="I13" t="s">
        <v>104</v>
      </c>
      <c r="J13" s="65">
        <v>41807</v>
      </c>
      <c r="K13" t="s">
        <v>197</v>
      </c>
      <c r="L13">
        <v>89.2</v>
      </c>
    </row>
    <row r="14" spans="1:14" x14ac:dyDescent="0.2">
      <c r="A14" t="s">
        <v>101</v>
      </c>
      <c r="B14" t="s">
        <v>102</v>
      </c>
      <c r="C14" t="s">
        <v>94</v>
      </c>
      <c r="D14" t="s">
        <v>95</v>
      </c>
      <c r="E14" t="s">
        <v>44</v>
      </c>
      <c r="F14">
        <v>197.69</v>
      </c>
      <c r="G14">
        <v>76.7</v>
      </c>
      <c r="H14" t="s">
        <v>103</v>
      </c>
      <c r="I14" t="s">
        <v>106</v>
      </c>
      <c r="J14" s="65">
        <v>41777</v>
      </c>
      <c r="K14" t="s">
        <v>197</v>
      </c>
      <c r="L14">
        <v>197.69</v>
      </c>
    </row>
    <row r="15" spans="1:14" x14ac:dyDescent="0.2">
      <c r="A15" t="s">
        <v>101</v>
      </c>
      <c r="B15" t="s">
        <v>102</v>
      </c>
      <c r="C15" t="s">
        <v>94</v>
      </c>
      <c r="D15" t="s">
        <v>95</v>
      </c>
      <c r="E15" t="s">
        <v>44</v>
      </c>
      <c r="F15">
        <v>195.7</v>
      </c>
      <c r="G15">
        <v>77.5</v>
      </c>
      <c r="H15" t="s">
        <v>103</v>
      </c>
      <c r="I15" t="s">
        <v>104</v>
      </c>
      <c r="J15" s="65">
        <v>41793</v>
      </c>
      <c r="K15" t="s">
        <v>197</v>
      </c>
      <c r="L15">
        <v>195.7</v>
      </c>
    </row>
    <row r="16" spans="1:14" x14ac:dyDescent="0.2">
      <c r="A16" t="s">
        <v>101</v>
      </c>
      <c r="B16" t="s">
        <v>102</v>
      </c>
      <c r="C16" t="s">
        <v>94</v>
      </c>
      <c r="D16" t="s">
        <v>95</v>
      </c>
      <c r="E16" t="s">
        <v>44</v>
      </c>
      <c r="F16">
        <v>194.6</v>
      </c>
      <c r="G16">
        <v>77.900000000000006</v>
      </c>
      <c r="H16" t="s">
        <v>103</v>
      </c>
      <c r="I16" t="s">
        <v>104</v>
      </c>
      <c r="J16" s="65">
        <v>41851</v>
      </c>
      <c r="K16" t="s">
        <v>197</v>
      </c>
      <c r="L16">
        <v>194.6</v>
      </c>
    </row>
    <row r="17" spans="1:12" x14ac:dyDescent="0.2">
      <c r="A17" t="s">
        <v>101</v>
      </c>
      <c r="B17" t="s">
        <v>102</v>
      </c>
      <c r="C17" t="s">
        <v>94</v>
      </c>
      <c r="D17" t="s">
        <v>95</v>
      </c>
      <c r="E17" t="s">
        <v>46</v>
      </c>
      <c r="F17">
        <v>832.1</v>
      </c>
      <c r="G17">
        <v>83.4</v>
      </c>
      <c r="H17" t="s">
        <v>103</v>
      </c>
      <c r="I17" t="s">
        <v>186</v>
      </c>
      <c r="J17" s="65">
        <v>41829</v>
      </c>
      <c r="K17" t="s">
        <v>197</v>
      </c>
      <c r="L17">
        <v>832.1</v>
      </c>
    </row>
    <row r="18" spans="1:12" x14ac:dyDescent="0.2">
      <c r="A18" t="s">
        <v>101</v>
      </c>
      <c r="B18" t="s">
        <v>102</v>
      </c>
      <c r="C18" t="s">
        <v>94</v>
      </c>
      <c r="D18" t="s">
        <v>95</v>
      </c>
      <c r="E18" t="s">
        <v>46</v>
      </c>
      <c r="F18">
        <v>831.9</v>
      </c>
      <c r="G18">
        <v>83.5</v>
      </c>
      <c r="H18" t="s">
        <v>103</v>
      </c>
      <c r="I18" t="s">
        <v>104</v>
      </c>
      <c r="J18" s="65">
        <v>41851</v>
      </c>
      <c r="K18" t="s">
        <v>197</v>
      </c>
      <c r="L18">
        <v>831.9</v>
      </c>
    </row>
    <row r="19" spans="1:12" x14ac:dyDescent="0.2">
      <c r="A19" t="s">
        <v>108</v>
      </c>
      <c r="B19" t="s">
        <v>109</v>
      </c>
      <c r="C19" t="s">
        <v>94</v>
      </c>
      <c r="D19" t="s">
        <v>95</v>
      </c>
      <c r="E19" t="s">
        <v>44</v>
      </c>
      <c r="F19">
        <v>225.97</v>
      </c>
      <c r="G19">
        <v>69.900000000000006</v>
      </c>
      <c r="H19" t="s">
        <v>103</v>
      </c>
      <c r="I19" t="s">
        <v>110</v>
      </c>
      <c r="J19" s="65">
        <v>41767</v>
      </c>
      <c r="K19" t="s">
        <v>198</v>
      </c>
      <c r="L19">
        <v>225.97</v>
      </c>
    </row>
    <row r="20" spans="1:12" x14ac:dyDescent="0.2">
      <c r="A20" t="s">
        <v>108</v>
      </c>
      <c r="B20" t="s">
        <v>109</v>
      </c>
      <c r="C20" t="s">
        <v>94</v>
      </c>
      <c r="D20" t="s">
        <v>95</v>
      </c>
      <c r="E20" t="s">
        <v>44</v>
      </c>
      <c r="F20">
        <v>191.53</v>
      </c>
      <c r="G20">
        <v>82.4</v>
      </c>
      <c r="H20" t="s">
        <v>103</v>
      </c>
      <c r="I20" t="s">
        <v>106</v>
      </c>
      <c r="J20" s="65">
        <v>41777</v>
      </c>
      <c r="K20" t="s">
        <v>198</v>
      </c>
      <c r="L20">
        <v>191.53</v>
      </c>
    </row>
    <row r="21" spans="1:12" x14ac:dyDescent="0.2">
      <c r="A21" t="s">
        <v>108</v>
      </c>
      <c r="B21" t="s">
        <v>109</v>
      </c>
      <c r="C21" t="s">
        <v>94</v>
      </c>
      <c r="D21" t="s">
        <v>95</v>
      </c>
      <c r="E21" t="s">
        <v>45</v>
      </c>
      <c r="F21">
        <v>420.8</v>
      </c>
      <c r="G21">
        <v>80</v>
      </c>
      <c r="H21" t="s">
        <v>103</v>
      </c>
      <c r="I21" t="s">
        <v>104</v>
      </c>
      <c r="J21" s="65">
        <v>41772</v>
      </c>
      <c r="K21" t="s">
        <v>198</v>
      </c>
      <c r="L21">
        <v>420.8</v>
      </c>
    </row>
    <row r="22" spans="1:12" x14ac:dyDescent="0.2">
      <c r="A22" t="s">
        <v>108</v>
      </c>
      <c r="B22" t="s">
        <v>109</v>
      </c>
      <c r="C22" t="s">
        <v>94</v>
      </c>
      <c r="D22" t="s">
        <v>95</v>
      </c>
      <c r="E22" t="s">
        <v>45</v>
      </c>
      <c r="F22">
        <v>396.91</v>
      </c>
      <c r="G22">
        <v>84.8</v>
      </c>
      <c r="H22" t="s">
        <v>103</v>
      </c>
      <c r="I22" t="s">
        <v>106</v>
      </c>
      <c r="J22" s="65">
        <v>41777</v>
      </c>
      <c r="K22" t="s">
        <v>198</v>
      </c>
      <c r="L22">
        <v>396.91</v>
      </c>
    </row>
    <row r="23" spans="1:12" x14ac:dyDescent="0.2">
      <c r="A23" t="s">
        <v>108</v>
      </c>
      <c r="B23" t="s">
        <v>109</v>
      </c>
      <c r="C23" t="s">
        <v>94</v>
      </c>
      <c r="D23" t="s">
        <v>95</v>
      </c>
      <c r="E23" t="s">
        <v>45</v>
      </c>
      <c r="F23">
        <v>386.7</v>
      </c>
      <c r="G23">
        <v>87</v>
      </c>
      <c r="H23" t="s">
        <v>103</v>
      </c>
      <c r="I23" t="s">
        <v>104</v>
      </c>
      <c r="J23" s="65">
        <v>41807</v>
      </c>
      <c r="K23" t="s">
        <v>198</v>
      </c>
      <c r="L23">
        <v>386.7</v>
      </c>
    </row>
    <row r="24" spans="1:12" x14ac:dyDescent="0.2">
      <c r="A24" t="s">
        <v>108</v>
      </c>
      <c r="B24" t="s">
        <v>109</v>
      </c>
      <c r="C24" t="s">
        <v>94</v>
      </c>
      <c r="D24" t="s">
        <v>95</v>
      </c>
      <c r="E24" t="s">
        <v>45</v>
      </c>
      <c r="F24">
        <v>381.64</v>
      </c>
      <c r="G24">
        <v>88.2</v>
      </c>
      <c r="H24" t="s">
        <v>103</v>
      </c>
      <c r="I24" t="s">
        <v>199</v>
      </c>
      <c r="J24" s="65">
        <v>41813</v>
      </c>
      <c r="K24" t="s">
        <v>198</v>
      </c>
      <c r="L24">
        <v>381.64</v>
      </c>
    </row>
    <row r="25" spans="1:12" x14ac:dyDescent="0.2">
      <c r="A25" t="s">
        <v>108</v>
      </c>
      <c r="B25" t="s">
        <v>109</v>
      </c>
      <c r="C25" t="s">
        <v>94</v>
      </c>
      <c r="D25" t="s">
        <v>95</v>
      </c>
      <c r="E25" t="s">
        <v>183</v>
      </c>
      <c r="F25">
        <v>421.6</v>
      </c>
      <c r="G25">
        <v>86.3</v>
      </c>
      <c r="H25" t="s">
        <v>103</v>
      </c>
      <c r="I25" t="s">
        <v>184</v>
      </c>
      <c r="J25" s="65">
        <v>41822</v>
      </c>
      <c r="K25" t="s">
        <v>198</v>
      </c>
      <c r="L25">
        <v>421.6</v>
      </c>
    </row>
    <row r="26" spans="1:12" x14ac:dyDescent="0.2">
      <c r="A26" t="s">
        <v>108</v>
      </c>
      <c r="B26" t="s">
        <v>109</v>
      </c>
      <c r="C26" t="s">
        <v>94</v>
      </c>
      <c r="D26" t="s">
        <v>95</v>
      </c>
      <c r="E26" t="s">
        <v>46</v>
      </c>
      <c r="F26">
        <v>804.6</v>
      </c>
      <c r="G26">
        <v>89</v>
      </c>
      <c r="H26" t="s">
        <v>103</v>
      </c>
      <c r="I26" t="s">
        <v>104</v>
      </c>
      <c r="J26" s="65">
        <v>41793</v>
      </c>
      <c r="K26" t="s">
        <v>198</v>
      </c>
      <c r="L26">
        <v>804.6</v>
      </c>
    </row>
    <row r="27" spans="1:12" x14ac:dyDescent="0.2">
      <c r="A27" t="s">
        <v>108</v>
      </c>
      <c r="B27" t="s">
        <v>109</v>
      </c>
      <c r="C27" t="s">
        <v>94</v>
      </c>
      <c r="D27" t="s">
        <v>95</v>
      </c>
      <c r="E27" t="s">
        <v>46</v>
      </c>
      <c r="F27">
        <v>801.8</v>
      </c>
      <c r="G27">
        <v>89.3</v>
      </c>
      <c r="H27" t="s">
        <v>103</v>
      </c>
      <c r="I27" t="s">
        <v>186</v>
      </c>
      <c r="J27" s="65">
        <v>41829</v>
      </c>
      <c r="K27" t="s">
        <v>198</v>
      </c>
      <c r="L27">
        <v>801.8</v>
      </c>
    </row>
    <row r="28" spans="1:12" x14ac:dyDescent="0.2">
      <c r="A28" t="s">
        <v>108</v>
      </c>
      <c r="B28" t="s">
        <v>109</v>
      </c>
      <c r="C28" t="s">
        <v>94</v>
      </c>
      <c r="D28" t="s">
        <v>95</v>
      </c>
      <c r="E28" t="s">
        <v>46</v>
      </c>
      <c r="F28">
        <v>796.8</v>
      </c>
      <c r="G28">
        <v>89.8</v>
      </c>
      <c r="H28" t="s">
        <v>103</v>
      </c>
      <c r="I28" t="s">
        <v>104</v>
      </c>
      <c r="J28" s="65">
        <v>41851</v>
      </c>
      <c r="K28" t="s">
        <v>198</v>
      </c>
      <c r="L28">
        <v>796.8</v>
      </c>
    </row>
    <row r="29" spans="1:12" x14ac:dyDescent="0.2">
      <c r="A29" t="s">
        <v>200</v>
      </c>
      <c r="B29" t="s">
        <v>115</v>
      </c>
      <c r="C29" t="s">
        <v>94</v>
      </c>
      <c r="D29" t="s">
        <v>95</v>
      </c>
      <c r="E29" t="s">
        <v>41</v>
      </c>
      <c r="F29">
        <v>12.73</v>
      </c>
      <c r="G29">
        <v>85.5</v>
      </c>
      <c r="H29" t="s">
        <v>147</v>
      </c>
      <c r="I29" t="s">
        <v>98</v>
      </c>
      <c r="J29" s="65">
        <v>41784</v>
      </c>
      <c r="K29" t="s">
        <v>201</v>
      </c>
      <c r="L29">
        <v>12.73</v>
      </c>
    </row>
    <row r="30" spans="1:12" x14ac:dyDescent="0.2">
      <c r="A30" t="s">
        <v>200</v>
      </c>
      <c r="B30" t="s">
        <v>115</v>
      </c>
      <c r="C30" t="s">
        <v>94</v>
      </c>
      <c r="D30" t="s">
        <v>95</v>
      </c>
      <c r="E30" t="s">
        <v>41</v>
      </c>
      <c r="F30">
        <v>12.86</v>
      </c>
      <c r="G30">
        <v>84.7</v>
      </c>
      <c r="H30" t="s">
        <v>147</v>
      </c>
      <c r="I30" t="s">
        <v>202</v>
      </c>
      <c r="J30" s="65">
        <v>41813</v>
      </c>
      <c r="K30" t="s">
        <v>201</v>
      </c>
      <c r="L30">
        <v>12.86</v>
      </c>
    </row>
    <row r="31" spans="1:12" x14ac:dyDescent="0.2">
      <c r="A31" t="s">
        <v>200</v>
      </c>
      <c r="B31" t="s">
        <v>115</v>
      </c>
      <c r="C31" t="s">
        <v>94</v>
      </c>
      <c r="D31" t="s">
        <v>95</v>
      </c>
      <c r="E31" t="s">
        <v>41</v>
      </c>
      <c r="F31">
        <v>12.47</v>
      </c>
      <c r="G31">
        <v>87.3</v>
      </c>
      <c r="H31" t="s">
        <v>147</v>
      </c>
      <c r="I31" t="s">
        <v>203</v>
      </c>
      <c r="J31" s="65">
        <v>41875</v>
      </c>
      <c r="K31" t="s">
        <v>201</v>
      </c>
      <c r="L31">
        <v>12.47</v>
      </c>
    </row>
    <row r="32" spans="1:12" x14ac:dyDescent="0.2">
      <c r="A32" t="s">
        <v>111</v>
      </c>
      <c r="B32" t="s">
        <v>112</v>
      </c>
      <c r="C32" t="s">
        <v>94</v>
      </c>
      <c r="D32" t="s">
        <v>95</v>
      </c>
      <c r="E32" t="s">
        <v>43</v>
      </c>
      <c r="F32">
        <v>76</v>
      </c>
      <c r="G32">
        <v>62.6</v>
      </c>
      <c r="H32" t="s">
        <v>113</v>
      </c>
      <c r="I32" t="s">
        <v>106</v>
      </c>
      <c r="J32" s="65">
        <v>41756</v>
      </c>
      <c r="K32" t="s">
        <v>204</v>
      </c>
      <c r="L32">
        <v>76</v>
      </c>
    </row>
    <row r="33" spans="1:12" x14ac:dyDescent="0.2">
      <c r="A33" t="s">
        <v>111</v>
      </c>
      <c r="B33" t="s">
        <v>112</v>
      </c>
      <c r="C33" t="s">
        <v>94</v>
      </c>
      <c r="D33" t="s">
        <v>95</v>
      </c>
      <c r="E33" t="s">
        <v>44</v>
      </c>
      <c r="F33">
        <v>169.03</v>
      </c>
      <c r="G33">
        <v>67</v>
      </c>
      <c r="H33" t="s">
        <v>113</v>
      </c>
      <c r="I33" t="s">
        <v>106</v>
      </c>
      <c r="J33" s="65">
        <v>41777</v>
      </c>
      <c r="K33" t="s">
        <v>204</v>
      </c>
      <c r="L33">
        <v>169.03</v>
      </c>
    </row>
    <row r="34" spans="1:12" x14ac:dyDescent="0.2">
      <c r="A34" t="s">
        <v>111</v>
      </c>
      <c r="B34" t="s">
        <v>112</v>
      </c>
      <c r="C34" t="s">
        <v>94</v>
      </c>
      <c r="D34" t="s">
        <v>95</v>
      </c>
      <c r="E34" t="s">
        <v>45</v>
      </c>
      <c r="F34">
        <v>352.7</v>
      </c>
      <c r="G34">
        <v>65.900000000000006</v>
      </c>
      <c r="H34" t="s">
        <v>113</v>
      </c>
      <c r="I34" t="s">
        <v>106</v>
      </c>
      <c r="J34" s="65">
        <v>41756</v>
      </c>
      <c r="K34" t="s">
        <v>204</v>
      </c>
      <c r="L34">
        <v>352.7</v>
      </c>
    </row>
    <row r="35" spans="1:12" x14ac:dyDescent="0.2">
      <c r="A35" t="s">
        <v>111</v>
      </c>
      <c r="B35" t="s">
        <v>112</v>
      </c>
      <c r="C35" t="s">
        <v>94</v>
      </c>
      <c r="D35" t="s">
        <v>95</v>
      </c>
      <c r="E35" t="s">
        <v>45</v>
      </c>
      <c r="F35">
        <v>355.36</v>
      </c>
      <c r="G35">
        <v>65.400000000000006</v>
      </c>
      <c r="H35" t="s">
        <v>113</v>
      </c>
      <c r="I35" t="s">
        <v>106</v>
      </c>
      <c r="J35" s="65">
        <v>41777</v>
      </c>
      <c r="K35" t="s">
        <v>204</v>
      </c>
      <c r="L35">
        <v>355.36</v>
      </c>
    </row>
    <row r="36" spans="1:12" x14ac:dyDescent="0.2">
      <c r="A36" t="s">
        <v>114</v>
      </c>
      <c r="B36" t="s">
        <v>115</v>
      </c>
      <c r="C36" t="s">
        <v>94</v>
      </c>
      <c r="D36" t="s">
        <v>95</v>
      </c>
      <c r="E36" t="s">
        <v>41</v>
      </c>
      <c r="F36">
        <v>13.63</v>
      </c>
      <c r="G36">
        <v>81.7</v>
      </c>
      <c r="H36" t="s">
        <v>97</v>
      </c>
      <c r="I36" t="s">
        <v>98</v>
      </c>
      <c r="J36" s="65">
        <v>41749</v>
      </c>
      <c r="K36" t="s">
        <v>205</v>
      </c>
      <c r="L36">
        <v>13.63</v>
      </c>
    </row>
    <row r="37" spans="1:12" x14ac:dyDescent="0.2">
      <c r="A37" t="s">
        <v>114</v>
      </c>
      <c r="B37" t="s">
        <v>115</v>
      </c>
      <c r="C37" t="s">
        <v>94</v>
      </c>
      <c r="D37" t="s">
        <v>95</v>
      </c>
      <c r="E37" t="s">
        <v>41</v>
      </c>
      <c r="F37">
        <v>13.55</v>
      </c>
      <c r="G37">
        <v>82.1</v>
      </c>
      <c r="H37" t="s">
        <v>97</v>
      </c>
      <c r="I37" t="s">
        <v>98</v>
      </c>
      <c r="J37" s="65">
        <v>41784</v>
      </c>
      <c r="K37" t="s">
        <v>205</v>
      </c>
      <c r="L37">
        <v>13.55</v>
      </c>
    </row>
    <row r="38" spans="1:12" x14ac:dyDescent="0.2">
      <c r="A38" t="s">
        <v>114</v>
      </c>
      <c r="B38" t="s">
        <v>115</v>
      </c>
      <c r="C38" t="s">
        <v>94</v>
      </c>
      <c r="D38" t="s">
        <v>95</v>
      </c>
      <c r="E38" t="s">
        <v>41</v>
      </c>
      <c r="F38">
        <v>13.33</v>
      </c>
      <c r="G38">
        <v>83.5</v>
      </c>
      <c r="H38" t="s">
        <v>97</v>
      </c>
      <c r="I38" t="s">
        <v>202</v>
      </c>
      <c r="J38" s="65">
        <v>41813</v>
      </c>
      <c r="K38" t="s">
        <v>205</v>
      </c>
      <c r="L38">
        <v>13.33</v>
      </c>
    </row>
    <row r="39" spans="1:12" x14ac:dyDescent="0.2">
      <c r="A39" t="s">
        <v>114</v>
      </c>
      <c r="B39" t="s">
        <v>115</v>
      </c>
      <c r="C39" t="s">
        <v>94</v>
      </c>
      <c r="D39" t="s">
        <v>95</v>
      </c>
      <c r="E39" t="s">
        <v>41</v>
      </c>
      <c r="F39">
        <v>13.6</v>
      </c>
      <c r="G39">
        <v>81.8</v>
      </c>
      <c r="H39" t="s">
        <v>97</v>
      </c>
      <c r="I39" t="s">
        <v>98</v>
      </c>
      <c r="J39" s="65">
        <v>41841</v>
      </c>
      <c r="K39" t="s">
        <v>205</v>
      </c>
      <c r="L39">
        <v>13.6</v>
      </c>
    </row>
    <row r="40" spans="1:12" x14ac:dyDescent="0.2">
      <c r="A40" t="s">
        <v>114</v>
      </c>
      <c r="B40" t="s">
        <v>115</v>
      </c>
      <c r="C40" t="s">
        <v>94</v>
      </c>
      <c r="D40" t="s">
        <v>95</v>
      </c>
      <c r="E40" t="s">
        <v>42</v>
      </c>
      <c r="F40">
        <v>28.16</v>
      </c>
      <c r="G40">
        <v>81.8</v>
      </c>
      <c r="H40" t="s">
        <v>97</v>
      </c>
      <c r="I40" t="s">
        <v>98</v>
      </c>
      <c r="J40" s="65">
        <v>41841</v>
      </c>
      <c r="K40" t="s">
        <v>205</v>
      </c>
      <c r="L40">
        <v>28.16</v>
      </c>
    </row>
    <row r="41" spans="1:12" x14ac:dyDescent="0.2">
      <c r="A41" t="s">
        <v>114</v>
      </c>
      <c r="B41" t="s">
        <v>115</v>
      </c>
      <c r="C41" t="s">
        <v>94</v>
      </c>
      <c r="D41" t="s">
        <v>119</v>
      </c>
      <c r="E41" t="s">
        <v>53</v>
      </c>
      <c r="F41">
        <v>4.3600000000000003</v>
      </c>
      <c r="G41">
        <v>70.7</v>
      </c>
      <c r="H41" t="s">
        <v>97</v>
      </c>
      <c r="I41" t="s">
        <v>98</v>
      </c>
      <c r="J41" s="65">
        <v>41784</v>
      </c>
      <c r="K41" t="s">
        <v>205</v>
      </c>
      <c r="L41">
        <v>4.3600000000000003</v>
      </c>
    </row>
    <row r="42" spans="1:12" x14ac:dyDescent="0.2">
      <c r="A42" t="s">
        <v>114</v>
      </c>
      <c r="B42" t="s">
        <v>115</v>
      </c>
      <c r="C42" t="s">
        <v>94</v>
      </c>
      <c r="D42" t="s">
        <v>119</v>
      </c>
      <c r="E42" t="s">
        <v>53</v>
      </c>
      <c r="F42">
        <v>4.03</v>
      </c>
      <c r="G42">
        <v>65.3</v>
      </c>
      <c r="H42" t="s">
        <v>97</v>
      </c>
      <c r="I42" t="s">
        <v>206</v>
      </c>
      <c r="J42" s="65">
        <v>41798</v>
      </c>
      <c r="K42" t="s">
        <v>205</v>
      </c>
      <c r="L42">
        <v>4.03</v>
      </c>
    </row>
    <row r="43" spans="1:12" x14ac:dyDescent="0.2">
      <c r="A43" t="s">
        <v>207</v>
      </c>
      <c r="B43" t="s">
        <v>208</v>
      </c>
      <c r="C43" t="s">
        <v>94</v>
      </c>
      <c r="D43" t="s">
        <v>95</v>
      </c>
      <c r="E43" t="s">
        <v>183</v>
      </c>
      <c r="F43">
        <v>490.5</v>
      </c>
      <c r="G43">
        <v>52.8</v>
      </c>
      <c r="H43" t="s">
        <v>122</v>
      </c>
      <c r="I43" t="s">
        <v>184</v>
      </c>
      <c r="J43" s="65">
        <v>41822</v>
      </c>
      <c r="K43" t="s">
        <v>209</v>
      </c>
      <c r="L43">
        <v>490.5</v>
      </c>
    </row>
    <row r="44" spans="1:12" x14ac:dyDescent="0.2">
      <c r="A44" t="s">
        <v>207</v>
      </c>
      <c r="B44" t="s">
        <v>208</v>
      </c>
      <c r="C44" t="s">
        <v>94</v>
      </c>
      <c r="D44" t="s">
        <v>95</v>
      </c>
      <c r="E44" t="s">
        <v>46</v>
      </c>
      <c r="F44">
        <v>1002.6</v>
      </c>
      <c r="G44">
        <v>51.2</v>
      </c>
      <c r="H44" t="s">
        <v>122</v>
      </c>
      <c r="I44" t="s">
        <v>186</v>
      </c>
      <c r="J44" s="65">
        <v>41829</v>
      </c>
      <c r="K44" t="s">
        <v>209</v>
      </c>
      <c r="L44">
        <v>1002.6</v>
      </c>
    </row>
    <row r="45" spans="1:12" x14ac:dyDescent="0.2">
      <c r="A45" t="s">
        <v>116</v>
      </c>
      <c r="B45" t="s">
        <v>117</v>
      </c>
      <c r="C45" t="s">
        <v>94</v>
      </c>
      <c r="D45" t="s">
        <v>95</v>
      </c>
      <c r="E45" t="s">
        <v>49</v>
      </c>
      <c r="F45">
        <v>42.1</v>
      </c>
      <c r="G45">
        <v>30.5</v>
      </c>
      <c r="H45" t="s">
        <v>118</v>
      </c>
      <c r="I45" t="s">
        <v>110</v>
      </c>
      <c r="J45" s="65">
        <v>41816</v>
      </c>
      <c r="K45" t="s">
        <v>17</v>
      </c>
      <c r="L45">
        <v>42.1</v>
      </c>
    </row>
    <row r="46" spans="1:12" x14ac:dyDescent="0.2">
      <c r="A46" t="s">
        <v>116</v>
      </c>
      <c r="B46" t="s">
        <v>117</v>
      </c>
      <c r="C46" t="s">
        <v>94</v>
      </c>
      <c r="D46" t="s">
        <v>95</v>
      </c>
      <c r="E46" t="s">
        <v>51</v>
      </c>
      <c r="F46">
        <v>116.6</v>
      </c>
      <c r="G46">
        <v>44.8</v>
      </c>
      <c r="H46" t="s">
        <v>118</v>
      </c>
      <c r="I46" t="s">
        <v>106</v>
      </c>
      <c r="J46" s="65">
        <v>41833</v>
      </c>
      <c r="K46" t="s">
        <v>17</v>
      </c>
      <c r="L46">
        <v>116.6</v>
      </c>
    </row>
    <row r="47" spans="1:12" x14ac:dyDescent="0.2">
      <c r="A47" t="s">
        <v>116</v>
      </c>
      <c r="B47" t="s">
        <v>117</v>
      </c>
      <c r="C47" t="s">
        <v>94</v>
      </c>
      <c r="D47" t="s">
        <v>95</v>
      </c>
      <c r="E47" t="s">
        <v>52</v>
      </c>
      <c r="F47">
        <v>503.1</v>
      </c>
      <c r="G47">
        <v>0</v>
      </c>
      <c r="H47" t="s">
        <v>118</v>
      </c>
      <c r="I47" t="s">
        <v>106</v>
      </c>
      <c r="J47" s="65">
        <v>41833</v>
      </c>
      <c r="K47" t="s">
        <v>17</v>
      </c>
      <c r="L47">
        <v>503.1</v>
      </c>
    </row>
    <row r="48" spans="1:12" x14ac:dyDescent="0.2">
      <c r="A48" t="s">
        <v>116</v>
      </c>
      <c r="B48" t="s">
        <v>117</v>
      </c>
      <c r="C48" t="s">
        <v>94</v>
      </c>
      <c r="D48" t="s">
        <v>95</v>
      </c>
      <c r="E48" t="s">
        <v>50</v>
      </c>
      <c r="F48">
        <v>672.1</v>
      </c>
      <c r="G48">
        <v>72.5</v>
      </c>
      <c r="H48" t="s">
        <v>118</v>
      </c>
      <c r="I48" t="s">
        <v>106</v>
      </c>
      <c r="J48" s="65">
        <v>41756</v>
      </c>
      <c r="K48" t="s">
        <v>17</v>
      </c>
      <c r="L48">
        <v>672.1</v>
      </c>
    </row>
    <row r="49" spans="1:12" x14ac:dyDescent="0.2">
      <c r="A49" t="s">
        <v>116</v>
      </c>
      <c r="B49" t="s">
        <v>117</v>
      </c>
      <c r="C49" t="s">
        <v>94</v>
      </c>
      <c r="D49" t="s">
        <v>95</v>
      </c>
      <c r="E49" t="s">
        <v>41</v>
      </c>
      <c r="F49">
        <v>18.600000000000001</v>
      </c>
      <c r="G49">
        <v>72.099999999999994</v>
      </c>
      <c r="H49" t="s">
        <v>118</v>
      </c>
      <c r="I49" t="s">
        <v>106</v>
      </c>
      <c r="J49" s="65">
        <v>41756</v>
      </c>
      <c r="K49" t="s">
        <v>17</v>
      </c>
      <c r="L49">
        <v>18.600000000000001</v>
      </c>
    </row>
    <row r="50" spans="1:12" x14ac:dyDescent="0.2">
      <c r="A50" t="s">
        <v>116</v>
      </c>
      <c r="B50" t="s">
        <v>117</v>
      </c>
      <c r="C50" t="s">
        <v>94</v>
      </c>
      <c r="D50" t="s">
        <v>95</v>
      </c>
      <c r="E50" t="s">
        <v>41</v>
      </c>
      <c r="F50">
        <v>17.75</v>
      </c>
      <c r="G50">
        <v>75.5</v>
      </c>
      <c r="H50" t="s">
        <v>118</v>
      </c>
      <c r="I50" t="s">
        <v>199</v>
      </c>
      <c r="J50" s="65">
        <v>41813</v>
      </c>
      <c r="K50" t="s">
        <v>17</v>
      </c>
      <c r="L50">
        <v>17.75</v>
      </c>
    </row>
    <row r="51" spans="1:12" x14ac:dyDescent="0.2">
      <c r="A51" t="s">
        <v>116</v>
      </c>
      <c r="B51" t="s">
        <v>117</v>
      </c>
      <c r="C51" t="s">
        <v>94</v>
      </c>
      <c r="D51" t="s">
        <v>95</v>
      </c>
      <c r="E51" t="s">
        <v>41</v>
      </c>
      <c r="F51">
        <v>17.399999999999999</v>
      </c>
      <c r="G51">
        <v>77.099999999999994</v>
      </c>
      <c r="H51" t="s">
        <v>118</v>
      </c>
      <c r="I51" t="s">
        <v>110</v>
      </c>
      <c r="J51" s="65">
        <v>41837</v>
      </c>
      <c r="K51" t="s">
        <v>17</v>
      </c>
      <c r="L51">
        <v>17.399999999999999</v>
      </c>
    </row>
    <row r="52" spans="1:12" x14ac:dyDescent="0.2">
      <c r="A52" t="s">
        <v>116</v>
      </c>
      <c r="B52" t="s">
        <v>117</v>
      </c>
      <c r="C52" t="s">
        <v>94</v>
      </c>
      <c r="D52" t="s">
        <v>95</v>
      </c>
      <c r="E52" t="s">
        <v>42</v>
      </c>
      <c r="F52">
        <v>39.4</v>
      </c>
      <c r="G52">
        <v>71.099999999999994</v>
      </c>
      <c r="H52" t="s">
        <v>118</v>
      </c>
      <c r="I52" t="s">
        <v>104</v>
      </c>
      <c r="J52" s="65">
        <v>41793</v>
      </c>
      <c r="K52" t="s">
        <v>17</v>
      </c>
      <c r="L52">
        <v>39.4</v>
      </c>
    </row>
    <row r="53" spans="1:12" x14ac:dyDescent="0.2">
      <c r="A53" t="s">
        <v>116</v>
      </c>
      <c r="B53" t="s">
        <v>117</v>
      </c>
      <c r="C53" t="s">
        <v>94</v>
      </c>
      <c r="D53" t="s">
        <v>95</v>
      </c>
      <c r="E53" t="s">
        <v>42</v>
      </c>
      <c r="F53">
        <v>37.4</v>
      </c>
      <c r="G53">
        <v>74.900000000000006</v>
      </c>
      <c r="H53" t="s">
        <v>118</v>
      </c>
      <c r="I53" t="s">
        <v>106</v>
      </c>
      <c r="J53" s="65">
        <v>41812</v>
      </c>
      <c r="K53" t="s">
        <v>17</v>
      </c>
      <c r="L53">
        <v>37.4</v>
      </c>
    </row>
    <row r="54" spans="1:12" x14ac:dyDescent="0.2">
      <c r="A54" t="s">
        <v>116</v>
      </c>
      <c r="B54" t="s">
        <v>117</v>
      </c>
      <c r="C54" t="s">
        <v>94</v>
      </c>
      <c r="D54" t="s">
        <v>95</v>
      </c>
      <c r="E54" t="s">
        <v>43</v>
      </c>
      <c r="F54">
        <v>91.44</v>
      </c>
      <c r="G54">
        <v>69.099999999999994</v>
      </c>
      <c r="H54" t="s">
        <v>118</v>
      </c>
      <c r="I54" t="s">
        <v>110</v>
      </c>
      <c r="J54" s="65">
        <v>41767</v>
      </c>
      <c r="K54" t="s">
        <v>17</v>
      </c>
      <c r="L54">
        <v>91.44</v>
      </c>
    </row>
    <row r="55" spans="1:12" x14ac:dyDescent="0.2">
      <c r="A55" t="s">
        <v>116</v>
      </c>
      <c r="B55" t="s">
        <v>117</v>
      </c>
      <c r="C55" t="s">
        <v>94</v>
      </c>
      <c r="D55" t="s">
        <v>95</v>
      </c>
      <c r="E55" t="s">
        <v>44</v>
      </c>
      <c r="F55">
        <v>210.5</v>
      </c>
      <c r="G55">
        <v>68.2</v>
      </c>
      <c r="H55" t="s">
        <v>118</v>
      </c>
      <c r="I55" t="s">
        <v>110</v>
      </c>
      <c r="J55" s="65">
        <v>41816</v>
      </c>
      <c r="K55" t="s">
        <v>17</v>
      </c>
      <c r="L55">
        <v>210.5</v>
      </c>
    </row>
    <row r="56" spans="1:12" x14ac:dyDescent="0.2">
      <c r="A56" t="s">
        <v>116</v>
      </c>
      <c r="B56" t="s">
        <v>117</v>
      </c>
      <c r="C56" t="s">
        <v>94</v>
      </c>
      <c r="D56" t="s">
        <v>95</v>
      </c>
      <c r="E56" t="s">
        <v>44</v>
      </c>
      <c r="F56">
        <v>204.74</v>
      </c>
      <c r="G56">
        <v>70.2</v>
      </c>
      <c r="H56" t="s">
        <v>118</v>
      </c>
      <c r="I56" t="s">
        <v>110</v>
      </c>
      <c r="J56" s="65">
        <v>41837</v>
      </c>
      <c r="K56" t="s">
        <v>17</v>
      </c>
      <c r="L56">
        <v>204.74</v>
      </c>
    </row>
    <row r="57" spans="1:12" x14ac:dyDescent="0.2">
      <c r="A57" t="s">
        <v>116</v>
      </c>
      <c r="B57" t="s">
        <v>117</v>
      </c>
      <c r="C57" t="s">
        <v>94</v>
      </c>
      <c r="D57" t="s">
        <v>95</v>
      </c>
      <c r="E57" t="s">
        <v>45</v>
      </c>
      <c r="F57">
        <v>442.5</v>
      </c>
      <c r="G57">
        <v>70.599999999999994</v>
      </c>
      <c r="H57" t="s">
        <v>118</v>
      </c>
      <c r="I57" t="s">
        <v>106</v>
      </c>
      <c r="J57" s="65">
        <v>41868</v>
      </c>
      <c r="K57" t="s">
        <v>17</v>
      </c>
      <c r="L57">
        <v>442.5</v>
      </c>
    </row>
    <row r="58" spans="1:12" x14ac:dyDescent="0.2">
      <c r="A58" t="s">
        <v>116</v>
      </c>
      <c r="B58" t="s">
        <v>117</v>
      </c>
      <c r="C58" t="s">
        <v>94</v>
      </c>
      <c r="D58" t="s">
        <v>95</v>
      </c>
      <c r="E58" t="s">
        <v>46</v>
      </c>
      <c r="F58">
        <v>968.9</v>
      </c>
      <c r="G58">
        <v>68.599999999999994</v>
      </c>
      <c r="H58" t="s">
        <v>118</v>
      </c>
      <c r="I58" t="s">
        <v>104</v>
      </c>
      <c r="J58" s="65">
        <v>41793</v>
      </c>
      <c r="K58" t="s">
        <v>17</v>
      </c>
      <c r="L58">
        <v>968.9</v>
      </c>
    </row>
    <row r="59" spans="1:12" x14ac:dyDescent="0.2">
      <c r="A59" t="s">
        <v>116</v>
      </c>
      <c r="B59" t="s">
        <v>117</v>
      </c>
      <c r="C59" t="s">
        <v>94</v>
      </c>
      <c r="D59" t="s">
        <v>95</v>
      </c>
      <c r="E59" t="s">
        <v>46</v>
      </c>
      <c r="F59">
        <v>950</v>
      </c>
      <c r="G59">
        <v>69.900000000000006</v>
      </c>
      <c r="H59" t="s">
        <v>118</v>
      </c>
      <c r="I59" t="s">
        <v>186</v>
      </c>
      <c r="J59" s="65">
        <v>41829</v>
      </c>
      <c r="K59" t="s">
        <v>17</v>
      </c>
      <c r="L59">
        <v>950</v>
      </c>
    </row>
    <row r="60" spans="1:12" x14ac:dyDescent="0.2">
      <c r="A60" t="s">
        <v>116</v>
      </c>
      <c r="B60" t="s">
        <v>117</v>
      </c>
      <c r="C60" t="s">
        <v>94</v>
      </c>
      <c r="D60" t="s">
        <v>119</v>
      </c>
      <c r="E60" t="s">
        <v>60</v>
      </c>
      <c r="F60">
        <v>8.06</v>
      </c>
      <c r="G60">
        <v>0</v>
      </c>
      <c r="H60" t="s">
        <v>118</v>
      </c>
      <c r="I60" t="s">
        <v>110</v>
      </c>
      <c r="J60" s="65">
        <v>41767</v>
      </c>
      <c r="K60" t="s">
        <v>17</v>
      </c>
      <c r="L60">
        <v>8.06</v>
      </c>
    </row>
    <row r="61" spans="1:12" x14ac:dyDescent="0.2">
      <c r="A61" t="s">
        <v>116</v>
      </c>
      <c r="B61" t="s">
        <v>117</v>
      </c>
      <c r="C61" t="s">
        <v>94</v>
      </c>
      <c r="D61" t="s">
        <v>119</v>
      </c>
      <c r="E61" t="s">
        <v>60</v>
      </c>
      <c r="F61">
        <v>7.66</v>
      </c>
      <c r="G61">
        <v>0</v>
      </c>
      <c r="H61" t="s">
        <v>118</v>
      </c>
      <c r="I61" t="s">
        <v>106</v>
      </c>
      <c r="J61" s="65">
        <v>41777</v>
      </c>
      <c r="K61" t="s">
        <v>17</v>
      </c>
      <c r="L61">
        <v>7.66</v>
      </c>
    </row>
    <row r="62" spans="1:12" x14ac:dyDescent="0.2">
      <c r="A62" t="s">
        <v>116</v>
      </c>
      <c r="B62" t="s">
        <v>117</v>
      </c>
      <c r="C62" t="s">
        <v>94</v>
      </c>
      <c r="D62" t="s">
        <v>119</v>
      </c>
      <c r="E62" t="s">
        <v>60</v>
      </c>
      <c r="F62">
        <v>8.8000000000000007</v>
      </c>
      <c r="G62">
        <v>0</v>
      </c>
      <c r="H62" t="s">
        <v>118</v>
      </c>
      <c r="I62" t="s">
        <v>192</v>
      </c>
      <c r="J62" s="65">
        <v>41872</v>
      </c>
      <c r="K62" t="s">
        <v>17</v>
      </c>
      <c r="L62">
        <v>8.8000000000000007</v>
      </c>
    </row>
    <row r="63" spans="1:12" x14ac:dyDescent="0.2">
      <c r="A63" t="s">
        <v>116</v>
      </c>
      <c r="B63" t="s">
        <v>117</v>
      </c>
      <c r="C63" t="s">
        <v>94</v>
      </c>
      <c r="D63" t="s">
        <v>119</v>
      </c>
      <c r="E63" t="s">
        <v>59</v>
      </c>
      <c r="F63">
        <v>11.98</v>
      </c>
      <c r="G63">
        <v>24.3</v>
      </c>
      <c r="H63" t="s">
        <v>118</v>
      </c>
      <c r="I63" t="s">
        <v>106</v>
      </c>
      <c r="J63" s="65">
        <v>41756</v>
      </c>
      <c r="K63" t="s">
        <v>17</v>
      </c>
      <c r="L63">
        <v>11.98</v>
      </c>
    </row>
    <row r="64" spans="1:12" x14ac:dyDescent="0.2">
      <c r="A64" t="s">
        <v>116</v>
      </c>
      <c r="B64" t="s">
        <v>117</v>
      </c>
      <c r="C64" t="s">
        <v>94</v>
      </c>
      <c r="D64" t="s">
        <v>119</v>
      </c>
      <c r="E64" t="s">
        <v>59</v>
      </c>
      <c r="F64">
        <v>11.15</v>
      </c>
      <c r="G64">
        <v>22.6</v>
      </c>
      <c r="H64" t="s">
        <v>118</v>
      </c>
      <c r="I64" t="s">
        <v>110</v>
      </c>
      <c r="J64" s="65">
        <v>41781</v>
      </c>
      <c r="K64" t="s">
        <v>17</v>
      </c>
      <c r="L64">
        <v>11.15</v>
      </c>
    </row>
    <row r="65" spans="1:12" x14ac:dyDescent="0.2">
      <c r="A65" t="s">
        <v>116</v>
      </c>
      <c r="B65" t="s">
        <v>117</v>
      </c>
      <c r="C65" t="s">
        <v>94</v>
      </c>
      <c r="D65" t="s">
        <v>119</v>
      </c>
      <c r="E65" t="s">
        <v>59</v>
      </c>
      <c r="F65">
        <v>12.16</v>
      </c>
      <c r="G65">
        <v>24.7</v>
      </c>
      <c r="H65" t="s">
        <v>118</v>
      </c>
      <c r="I65" t="s">
        <v>110</v>
      </c>
      <c r="J65" s="65">
        <v>41816</v>
      </c>
      <c r="K65" t="s">
        <v>17</v>
      </c>
      <c r="L65">
        <v>12.16</v>
      </c>
    </row>
    <row r="66" spans="1:12" x14ac:dyDescent="0.2">
      <c r="A66" t="s">
        <v>116</v>
      </c>
      <c r="B66" t="s">
        <v>117</v>
      </c>
      <c r="C66" t="s">
        <v>94</v>
      </c>
      <c r="D66" t="s">
        <v>119</v>
      </c>
      <c r="E66" t="s">
        <v>59</v>
      </c>
      <c r="F66">
        <v>14.03</v>
      </c>
      <c r="G66">
        <v>28.5</v>
      </c>
      <c r="H66" t="s">
        <v>118</v>
      </c>
      <c r="I66" t="s">
        <v>106</v>
      </c>
      <c r="J66" s="65">
        <v>41833</v>
      </c>
      <c r="K66" t="s">
        <v>17</v>
      </c>
      <c r="L66">
        <v>14.03</v>
      </c>
    </row>
    <row r="67" spans="1:12" x14ac:dyDescent="0.2">
      <c r="A67" t="s">
        <v>116</v>
      </c>
      <c r="B67" t="s">
        <v>117</v>
      </c>
      <c r="C67" t="s">
        <v>94</v>
      </c>
      <c r="D67" t="s">
        <v>119</v>
      </c>
      <c r="E67" t="s">
        <v>59</v>
      </c>
      <c r="F67">
        <v>12.37</v>
      </c>
      <c r="G67">
        <v>25.1</v>
      </c>
      <c r="H67" t="s">
        <v>118</v>
      </c>
      <c r="I67" t="s">
        <v>110</v>
      </c>
      <c r="J67" s="65">
        <v>41837</v>
      </c>
      <c r="K67" t="s">
        <v>17</v>
      </c>
      <c r="L67">
        <v>12.37</v>
      </c>
    </row>
    <row r="68" spans="1:12" x14ac:dyDescent="0.2">
      <c r="A68" t="s">
        <v>116</v>
      </c>
      <c r="B68" t="s">
        <v>117</v>
      </c>
      <c r="C68" t="s">
        <v>94</v>
      </c>
      <c r="D68" t="s">
        <v>119</v>
      </c>
      <c r="E68" t="s">
        <v>57</v>
      </c>
      <c r="F68">
        <v>3.8</v>
      </c>
      <c r="G68">
        <v>0</v>
      </c>
      <c r="H68" t="s">
        <v>118</v>
      </c>
      <c r="I68" t="s">
        <v>106</v>
      </c>
      <c r="J68" s="65">
        <v>41756</v>
      </c>
      <c r="K68" t="s">
        <v>17</v>
      </c>
      <c r="L68">
        <v>3.8</v>
      </c>
    </row>
    <row r="69" spans="1:12" x14ac:dyDescent="0.2">
      <c r="A69" t="s">
        <v>116</v>
      </c>
      <c r="B69" t="s">
        <v>117</v>
      </c>
      <c r="C69" t="s">
        <v>94</v>
      </c>
      <c r="D69" t="s">
        <v>119</v>
      </c>
      <c r="E69" t="s">
        <v>57</v>
      </c>
      <c r="F69">
        <v>3.6</v>
      </c>
      <c r="G69">
        <v>0</v>
      </c>
      <c r="H69" t="s">
        <v>118</v>
      </c>
      <c r="I69" t="s">
        <v>110</v>
      </c>
      <c r="J69" s="65">
        <v>41781</v>
      </c>
      <c r="K69" t="s">
        <v>17</v>
      </c>
      <c r="L69">
        <v>3.6</v>
      </c>
    </row>
    <row r="70" spans="1:12" x14ac:dyDescent="0.2">
      <c r="A70" t="s">
        <v>116</v>
      </c>
      <c r="B70" t="s">
        <v>117</v>
      </c>
      <c r="C70" t="s">
        <v>94</v>
      </c>
      <c r="D70" t="s">
        <v>119</v>
      </c>
      <c r="E70" t="s">
        <v>57</v>
      </c>
      <c r="F70">
        <v>4.47</v>
      </c>
      <c r="G70">
        <v>0</v>
      </c>
      <c r="H70" t="s">
        <v>118</v>
      </c>
      <c r="I70" t="s">
        <v>106</v>
      </c>
      <c r="J70" s="65">
        <v>41812</v>
      </c>
      <c r="K70" t="s">
        <v>17</v>
      </c>
      <c r="L70">
        <v>4.47</v>
      </c>
    </row>
    <row r="71" spans="1:12" x14ac:dyDescent="0.2">
      <c r="A71" t="s">
        <v>116</v>
      </c>
      <c r="B71" t="s">
        <v>117</v>
      </c>
      <c r="C71" t="s">
        <v>94</v>
      </c>
      <c r="D71" t="s">
        <v>119</v>
      </c>
      <c r="E71" t="s">
        <v>57</v>
      </c>
      <c r="F71">
        <v>4.2300000000000004</v>
      </c>
      <c r="G71">
        <v>0</v>
      </c>
      <c r="H71" t="s">
        <v>118</v>
      </c>
      <c r="I71" t="s">
        <v>106</v>
      </c>
      <c r="J71" s="65">
        <v>41833</v>
      </c>
      <c r="K71" t="s">
        <v>17</v>
      </c>
      <c r="L71">
        <v>4.2300000000000004</v>
      </c>
    </row>
    <row r="72" spans="1:12" x14ac:dyDescent="0.2">
      <c r="A72" t="s">
        <v>116</v>
      </c>
      <c r="B72" t="s">
        <v>117</v>
      </c>
      <c r="C72" t="s">
        <v>94</v>
      </c>
      <c r="D72" t="s">
        <v>119</v>
      </c>
      <c r="E72" t="s">
        <v>58</v>
      </c>
      <c r="F72">
        <v>14</v>
      </c>
      <c r="G72">
        <v>0</v>
      </c>
      <c r="H72" t="s">
        <v>118</v>
      </c>
      <c r="I72" t="s">
        <v>106</v>
      </c>
      <c r="J72" s="65">
        <v>41756</v>
      </c>
      <c r="K72" t="s">
        <v>17</v>
      </c>
      <c r="L72">
        <v>14</v>
      </c>
    </row>
    <row r="73" spans="1:12" x14ac:dyDescent="0.2">
      <c r="A73" t="s">
        <v>116</v>
      </c>
      <c r="B73" t="s">
        <v>117</v>
      </c>
      <c r="C73" t="s">
        <v>94</v>
      </c>
      <c r="D73" t="s">
        <v>119</v>
      </c>
      <c r="E73" t="s">
        <v>58</v>
      </c>
      <c r="F73">
        <v>13.03</v>
      </c>
      <c r="G73">
        <v>0</v>
      </c>
      <c r="H73" t="s">
        <v>118</v>
      </c>
      <c r="I73" t="s">
        <v>110</v>
      </c>
      <c r="J73" s="65">
        <v>41767</v>
      </c>
      <c r="K73" t="s">
        <v>17</v>
      </c>
      <c r="L73">
        <v>13.03</v>
      </c>
    </row>
    <row r="74" spans="1:12" x14ac:dyDescent="0.2">
      <c r="A74" t="s">
        <v>116</v>
      </c>
      <c r="B74" t="s">
        <v>117</v>
      </c>
      <c r="C74" t="s">
        <v>94</v>
      </c>
      <c r="D74" t="s">
        <v>119</v>
      </c>
      <c r="E74" t="s">
        <v>58</v>
      </c>
      <c r="F74">
        <v>15</v>
      </c>
      <c r="G74">
        <v>0</v>
      </c>
      <c r="H74" t="s">
        <v>118</v>
      </c>
      <c r="I74" t="s">
        <v>106</v>
      </c>
      <c r="J74" s="65">
        <v>41777</v>
      </c>
      <c r="K74" t="s">
        <v>17</v>
      </c>
      <c r="L74">
        <v>15</v>
      </c>
    </row>
    <row r="75" spans="1:12" x14ac:dyDescent="0.2">
      <c r="A75" t="s">
        <v>116</v>
      </c>
      <c r="B75" t="s">
        <v>117</v>
      </c>
      <c r="C75" t="s">
        <v>94</v>
      </c>
      <c r="D75" t="s">
        <v>119</v>
      </c>
      <c r="E75" t="s">
        <v>58</v>
      </c>
      <c r="F75">
        <v>13.95</v>
      </c>
      <c r="G75">
        <v>0</v>
      </c>
      <c r="H75" t="s">
        <v>118</v>
      </c>
      <c r="I75" t="s">
        <v>106</v>
      </c>
      <c r="J75" s="65">
        <v>41812</v>
      </c>
      <c r="K75" t="s">
        <v>17</v>
      </c>
      <c r="L75">
        <v>13.95</v>
      </c>
    </row>
    <row r="76" spans="1:12" x14ac:dyDescent="0.2">
      <c r="A76" t="s">
        <v>116</v>
      </c>
      <c r="B76" t="s">
        <v>117</v>
      </c>
      <c r="C76" t="s">
        <v>94</v>
      </c>
      <c r="D76" t="s">
        <v>119</v>
      </c>
      <c r="E76" t="s">
        <v>58</v>
      </c>
      <c r="F76">
        <v>14.48</v>
      </c>
      <c r="G76">
        <v>0</v>
      </c>
      <c r="H76" t="s">
        <v>118</v>
      </c>
      <c r="I76" t="s">
        <v>106</v>
      </c>
      <c r="J76" s="65">
        <v>41833</v>
      </c>
      <c r="K76" t="s">
        <v>17</v>
      </c>
      <c r="L76">
        <v>14.48</v>
      </c>
    </row>
    <row r="77" spans="1:12" x14ac:dyDescent="0.2">
      <c r="A77" t="s">
        <v>116</v>
      </c>
      <c r="B77" t="s">
        <v>117</v>
      </c>
      <c r="C77" t="s">
        <v>94</v>
      </c>
      <c r="D77" t="s">
        <v>119</v>
      </c>
      <c r="E77" t="s">
        <v>58</v>
      </c>
      <c r="F77">
        <v>14.62</v>
      </c>
      <c r="G77">
        <v>0</v>
      </c>
      <c r="H77" t="s">
        <v>118</v>
      </c>
      <c r="I77" t="s">
        <v>106</v>
      </c>
      <c r="J77" s="65">
        <v>41868</v>
      </c>
      <c r="K77" t="s">
        <v>17</v>
      </c>
      <c r="L77">
        <v>14.62</v>
      </c>
    </row>
    <row r="78" spans="1:12" x14ac:dyDescent="0.2">
      <c r="A78" t="s">
        <v>116</v>
      </c>
      <c r="B78" t="s">
        <v>117</v>
      </c>
      <c r="C78" t="s">
        <v>94</v>
      </c>
      <c r="D78" t="s">
        <v>119</v>
      </c>
      <c r="E78" t="s">
        <v>53</v>
      </c>
      <c r="F78">
        <v>2.66</v>
      </c>
      <c r="G78">
        <v>50.8</v>
      </c>
      <c r="H78" t="s">
        <v>118</v>
      </c>
      <c r="I78" t="s">
        <v>106</v>
      </c>
      <c r="J78" s="65">
        <v>41777</v>
      </c>
      <c r="K78" t="s">
        <v>17</v>
      </c>
      <c r="L78">
        <v>2.66</v>
      </c>
    </row>
    <row r="79" spans="1:12" x14ac:dyDescent="0.2">
      <c r="A79" t="s">
        <v>116</v>
      </c>
      <c r="B79" t="s">
        <v>117</v>
      </c>
      <c r="C79" t="s">
        <v>94</v>
      </c>
      <c r="D79" t="s">
        <v>119</v>
      </c>
      <c r="E79" t="s">
        <v>54</v>
      </c>
      <c r="F79">
        <v>6.19</v>
      </c>
      <c r="G79">
        <v>59</v>
      </c>
      <c r="H79" t="s">
        <v>118</v>
      </c>
      <c r="I79" t="s">
        <v>106</v>
      </c>
      <c r="J79" s="65">
        <v>41777</v>
      </c>
      <c r="K79" t="s">
        <v>17</v>
      </c>
      <c r="L79">
        <v>6.19</v>
      </c>
    </row>
    <row r="80" spans="1:12" x14ac:dyDescent="0.2">
      <c r="A80" t="s">
        <v>116</v>
      </c>
      <c r="B80" t="s">
        <v>117</v>
      </c>
      <c r="C80" t="s">
        <v>94</v>
      </c>
      <c r="D80" t="s">
        <v>119</v>
      </c>
      <c r="E80" t="s">
        <v>54</v>
      </c>
      <c r="F80">
        <v>5.33</v>
      </c>
      <c r="G80">
        <v>50.8</v>
      </c>
      <c r="H80" t="s">
        <v>118</v>
      </c>
      <c r="I80" t="s">
        <v>104</v>
      </c>
      <c r="J80" s="65">
        <v>41793</v>
      </c>
      <c r="K80" t="s">
        <v>17</v>
      </c>
      <c r="L80">
        <v>5.33</v>
      </c>
    </row>
    <row r="81" spans="1:12" x14ac:dyDescent="0.2">
      <c r="A81" t="s">
        <v>116</v>
      </c>
      <c r="B81" t="s">
        <v>117</v>
      </c>
      <c r="C81" t="s">
        <v>94</v>
      </c>
      <c r="D81" t="s">
        <v>119</v>
      </c>
      <c r="E81" t="s">
        <v>54</v>
      </c>
      <c r="F81">
        <v>5.87</v>
      </c>
      <c r="G81">
        <v>55.9</v>
      </c>
      <c r="H81" t="s">
        <v>118</v>
      </c>
      <c r="I81" t="s">
        <v>104</v>
      </c>
      <c r="J81" s="65">
        <v>41807</v>
      </c>
      <c r="K81" t="s">
        <v>17</v>
      </c>
      <c r="L81">
        <v>5.87</v>
      </c>
    </row>
    <row r="82" spans="1:12" x14ac:dyDescent="0.2">
      <c r="A82" t="s">
        <v>116</v>
      </c>
      <c r="B82" t="s">
        <v>117</v>
      </c>
      <c r="C82" t="s">
        <v>94</v>
      </c>
      <c r="D82" t="s">
        <v>119</v>
      </c>
      <c r="E82" t="s">
        <v>54</v>
      </c>
      <c r="F82">
        <v>6.42</v>
      </c>
      <c r="G82">
        <v>61.1</v>
      </c>
      <c r="H82" t="s">
        <v>118</v>
      </c>
      <c r="I82" t="s">
        <v>199</v>
      </c>
      <c r="J82" s="65">
        <v>41813</v>
      </c>
      <c r="K82" t="s">
        <v>17</v>
      </c>
      <c r="L82">
        <v>6.42</v>
      </c>
    </row>
    <row r="83" spans="1:12" x14ac:dyDescent="0.2">
      <c r="A83" t="s">
        <v>116</v>
      </c>
      <c r="B83" t="s">
        <v>117</v>
      </c>
      <c r="C83" t="s">
        <v>94</v>
      </c>
      <c r="D83" t="s">
        <v>119</v>
      </c>
      <c r="E83" t="s">
        <v>54</v>
      </c>
      <c r="F83">
        <v>6.9</v>
      </c>
      <c r="G83">
        <v>65.7</v>
      </c>
      <c r="H83" t="s">
        <v>118</v>
      </c>
      <c r="I83" t="s">
        <v>192</v>
      </c>
      <c r="J83" s="65">
        <v>41872</v>
      </c>
      <c r="K83" t="s">
        <v>17</v>
      </c>
      <c r="L83">
        <v>6.9</v>
      </c>
    </row>
    <row r="84" spans="1:12" x14ac:dyDescent="0.2">
      <c r="A84" t="s">
        <v>116</v>
      </c>
      <c r="B84" t="s">
        <v>117</v>
      </c>
      <c r="C84" t="s">
        <v>94</v>
      </c>
      <c r="D84" t="s">
        <v>119</v>
      </c>
      <c r="E84" t="s">
        <v>55</v>
      </c>
      <c r="F84">
        <v>1</v>
      </c>
      <c r="G84">
        <v>67.599999999999994</v>
      </c>
      <c r="H84" t="s">
        <v>118</v>
      </c>
      <c r="I84" t="s">
        <v>104</v>
      </c>
      <c r="J84" s="65">
        <v>41807</v>
      </c>
      <c r="K84" t="s">
        <v>17</v>
      </c>
      <c r="L84">
        <v>1</v>
      </c>
    </row>
    <row r="85" spans="1:12" x14ac:dyDescent="0.2">
      <c r="A85" t="s">
        <v>210</v>
      </c>
      <c r="B85" t="s">
        <v>211</v>
      </c>
      <c r="C85" t="s">
        <v>94</v>
      </c>
      <c r="D85" t="s">
        <v>95</v>
      </c>
      <c r="E85" t="s">
        <v>42</v>
      </c>
      <c r="F85">
        <v>43.5</v>
      </c>
      <c r="G85">
        <v>65.099999999999994</v>
      </c>
      <c r="H85" t="s">
        <v>103</v>
      </c>
      <c r="I85" t="s">
        <v>104</v>
      </c>
      <c r="J85" s="65">
        <v>41793</v>
      </c>
      <c r="K85" t="s">
        <v>212</v>
      </c>
      <c r="L85">
        <v>43.5</v>
      </c>
    </row>
    <row r="86" spans="1:12" x14ac:dyDescent="0.2">
      <c r="A86" t="s">
        <v>120</v>
      </c>
      <c r="B86" t="s">
        <v>121</v>
      </c>
      <c r="C86" t="s">
        <v>94</v>
      </c>
      <c r="D86" t="s">
        <v>95</v>
      </c>
      <c r="E86" t="s">
        <v>49</v>
      </c>
      <c r="F86">
        <v>33.5</v>
      </c>
      <c r="G86">
        <v>37.6</v>
      </c>
      <c r="H86" t="s">
        <v>122</v>
      </c>
      <c r="I86" t="s">
        <v>106</v>
      </c>
      <c r="J86" s="65">
        <v>41756</v>
      </c>
      <c r="K86" t="s">
        <v>18</v>
      </c>
      <c r="L86">
        <v>33.5</v>
      </c>
    </row>
    <row r="87" spans="1:12" x14ac:dyDescent="0.2">
      <c r="A87" t="s">
        <v>120</v>
      </c>
      <c r="B87" t="s">
        <v>123</v>
      </c>
      <c r="C87" t="s">
        <v>94</v>
      </c>
      <c r="D87" t="s">
        <v>95</v>
      </c>
      <c r="E87" t="s">
        <v>49</v>
      </c>
      <c r="F87">
        <v>49.51</v>
      </c>
      <c r="G87">
        <v>25.2</v>
      </c>
      <c r="H87" t="s">
        <v>122</v>
      </c>
      <c r="I87" t="s">
        <v>106</v>
      </c>
      <c r="J87" s="65">
        <v>41777</v>
      </c>
      <c r="K87" t="s">
        <v>19</v>
      </c>
      <c r="L87">
        <v>49.51</v>
      </c>
    </row>
    <row r="88" spans="1:12" x14ac:dyDescent="0.2">
      <c r="A88" t="s">
        <v>120</v>
      </c>
      <c r="B88" t="s">
        <v>121</v>
      </c>
      <c r="C88" t="s">
        <v>94</v>
      </c>
      <c r="D88" t="s">
        <v>95</v>
      </c>
      <c r="E88" t="s">
        <v>49</v>
      </c>
      <c r="F88">
        <v>26.1</v>
      </c>
      <c r="G88">
        <v>48.3</v>
      </c>
      <c r="H88" t="s">
        <v>122</v>
      </c>
      <c r="I88" t="s">
        <v>106</v>
      </c>
      <c r="J88" s="65">
        <v>41812</v>
      </c>
      <c r="K88" t="s">
        <v>18</v>
      </c>
      <c r="L88">
        <v>26.1</v>
      </c>
    </row>
    <row r="89" spans="1:12" x14ac:dyDescent="0.2">
      <c r="A89" t="s">
        <v>120</v>
      </c>
      <c r="B89" t="s">
        <v>121</v>
      </c>
      <c r="C89" t="s">
        <v>94</v>
      </c>
      <c r="D89" t="s">
        <v>95</v>
      </c>
      <c r="E89" t="s">
        <v>49</v>
      </c>
      <c r="F89">
        <v>25</v>
      </c>
      <c r="G89">
        <v>50.7</v>
      </c>
      <c r="H89" t="s">
        <v>122</v>
      </c>
      <c r="I89" t="s">
        <v>106</v>
      </c>
      <c r="J89" s="65">
        <v>41833</v>
      </c>
      <c r="K89" t="s">
        <v>18</v>
      </c>
      <c r="L89">
        <v>25</v>
      </c>
    </row>
    <row r="90" spans="1:12" x14ac:dyDescent="0.2">
      <c r="A90" t="s">
        <v>120</v>
      </c>
      <c r="B90" t="s">
        <v>121</v>
      </c>
      <c r="C90" t="s">
        <v>94</v>
      </c>
      <c r="D90" t="s">
        <v>95</v>
      </c>
      <c r="E90" t="s">
        <v>49</v>
      </c>
      <c r="F90">
        <v>24.4</v>
      </c>
      <c r="G90">
        <v>52</v>
      </c>
      <c r="H90" t="s">
        <v>122</v>
      </c>
      <c r="I90" t="s">
        <v>106</v>
      </c>
      <c r="J90" s="65">
        <v>41868</v>
      </c>
      <c r="K90" t="s">
        <v>18</v>
      </c>
      <c r="L90">
        <v>24.4</v>
      </c>
    </row>
    <row r="91" spans="1:12" x14ac:dyDescent="0.2">
      <c r="A91" t="s">
        <v>120</v>
      </c>
      <c r="B91" t="s">
        <v>121</v>
      </c>
      <c r="C91" t="s">
        <v>94</v>
      </c>
      <c r="D91" t="s">
        <v>95</v>
      </c>
      <c r="E91" t="s">
        <v>51</v>
      </c>
      <c r="F91">
        <v>101.9</v>
      </c>
      <c r="G91">
        <v>52.8</v>
      </c>
      <c r="H91" t="s">
        <v>122</v>
      </c>
      <c r="I91" t="s">
        <v>106</v>
      </c>
      <c r="J91" s="65">
        <v>41756</v>
      </c>
      <c r="K91" t="s">
        <v>18</v>
      </c>
      <c r="L91">
        <v>101.9</v>
      </c>
    </row>
    <row r="92" spans="1:12" x14ac:dyDescent="0.2">
      <c r="A92" t="s">
        <v>120</v>
      </c>
      <c r="B92" t="s">
        <v>123</v>
      </c>
      <c r="C92" t="s">
        <v>94</v>
      </c>
      <c r="D92" t="s">
        <v>95</v>
      </c>
      <c r="E92" t="s">
        <v>51</v>
      </c>
      <c r="F92">
        <v>110.53</v>
      </c>
      <c r="G92">
        <v>47.4</v>
      </c>
      <c r="H92" t="s">
        <v>122</v>
      </c>
      <c r="I92" t="s">
        <v>106</v>
      </c>
      <c r="J92" s="65">
        <v>41777</v>
      </c>
      <c r="K92" t="s">
        <v>19</v>
      </c>
      <c r="L92">
        <v>110.53</v>
      </c>
    </row>
    <row r="93" spans="1:12" x14ac:dyDescent="0.2">
      <c r="A93" t="s">
        <v>120</v>
      </c>
      <c r="B93" t="s">
        <v>123</v>
      </c>
      <c r="C93" t="s">
        <v>94</v>
      </c>
      <c r="D93" t="s">
        <v>95</v>
      </c>
      <c r="E93" t="s">
        <v>51</v>
      </c>
      <c r="F93">
        <v>110.3</v>
      </c>
      <c r="G93">
        <v>47.5</v>
      </c>
      <c r="H93" t="s">
        <v>122</v>
      </c>
      <c r="I93" t="s">
        <v>106</v>
      </c>
      <c r="J93" s="65">
        <v>41812</v>
      </c>
      <c r="K93" t="s">
        <v>19</v>
      </c>
      <c r="L93">
        <v>110.3</v>
      </c>
    </row>
    <row r="94" spans="1:12" x14ac:dyDescent="0.2">
      <c r="A94" t="s">
        <v>120</v>
      </c>
      <c r="B94" t="s">
        <v>123</v>
      </c>
      <c r="C94" t="s">
        <v>94</v>
      </c>
      <c r="D94" t="s">
        <v>95</v>
      </c>
      <c r="E94" t="s">
        <v>51</v>
      </c>
      <c r="F94">
        <v>113.7</v>
      </c>
      <c r="G94">
        <v>46</v>
      </c>
      <c r="H94" t="s">
        <v>122</v>
      </c>
      <c r="I94" t="s">
        <v>106</v>
      </c>
      <c r="J94" s="65">
        <v>41833</v>
      </c>
      <c r="K94" t="s">
        <v>19</v>
      </c>
      <c r="L94">
        <v>113.7</v>
      </c>
    </row>
    <row r="95" spans="1:12" x14ac:dyDescent="0.2">
      <c r="A95" t="s">
        <v>120</v>
      </c>
      <c r="B95" t="s">
        <v>123</v>
      </c>
      <c r="C95" t="s">
        <v>94</v>
      </c>
      <c r="D95" t="s">
        <v>95</v>
      </c>
      <c r="E95" t="s">
        <v>51</v>
      </c>
      <c r="F95">
        <v>113.7</v>
      </c>
      <c r="G95">
        <v>46</v>
      </c>
      <c r="H95" t="s">
        <v>122</v>
      </c>
      <c r="I95" t="s">
        <v>106</v>
      </c>
      <c r="J95" s="65">
        <v>41868</v>
      </c>
      <c r="K95" t="s">
        <v>19</v>
      </c>
      <c r="L95">
        <v>113.7</v>
      </c>
    </row>
    <row r="96" spans="1:12" x14ac:dyDescent="0.2">
      <c r="A96" t="s">
        <v>120</v>
      </c>
      <c r="B96" t="s">
        <v>123</v>
      </c>
      <c r="C96" t="s">
        <v>94</v>
      </c>
      <c r="D96" t="s">
        <v>95</v>
      </c>
      <c r="E96" t="s">
        <v>51</v>
      </c>
      <c r="F96">
        <v>105.6</v>
      </c>
      <c r="G96">
        <v>49.6</v>
      </c>
      <c r="H96" t="s">
        <v>122</v>
      </c>
      <c r="I96" t="s">
        <v>192</v>
      </c>
      <c r="J96" s="65">
        <v>41872</v>
      </c>
      <c r="K96" t="s">
        <v>19</v>
      </c>
      <c r="L96">
        <v>105.6</v>
      </c>
    </row>
    <row r="97" spans="1:12" x14ac:dyDescent="0.2">
      <c r="A97" t="s">
        <v>120</v>
      </c>
      <c r="B97" t="s">
        <v>121</v>
      </c>
      <c r="C97" t="s">
        <v>94</v>
      </c>
      <c r="D97" t="s">
        <v>95</v>
      </c>
      <c r="E97" t="s">
        <v>52</v>
      </c>
      <c r="F97">
        <v>444.8</v>
      </c>
      <c r="G97">
        <v>0</v>
      </c>
      <c r="H97" t="s">
        <v>122</v>
      </c>
      <c r="I97" t="s">
        <v>106</v>
      </c>
      <c r="J97" s="65">
        <v>41833</v>
      </c>
      <c r="K97" t="s">
        <v>18</v>
      </c>
      <c r="L97">
        <v>444.8</v>
      </c>
    </row>
    <row r="98" spans="1:12" x14ac:dyDescent="0.2">
      <c r="A98" t="s">
        <v>120</v>
      </c>
      <c r="B98" t="s">
        <v>123</v>
      </c>
      <c r="C98" t="s">
        <v>94</v>
      </c>
      <c r="D98" t="s">
        <v>95</v>
      </c>
      <c r="E98" t="s">
        <v>52</v>
      </c>
      <c r="F98">
        <v>485.1</v>
      </c>
      <c r="G98">
        <v>0</v>
      </c>
      <c r="H98" t="s">
        <v>122</v>
      </c>
      <c r="I98" t="s">
        <v>106</v>
      </c>
      <c r="J98" s="65">
        <v>41833</v>
      </c>
      <c r="K98" t="s">
        <v>19</v>
      </c>
      <c r="L98">
        <v>485.1</v>
      </c>
    </row>
    <row r="99" spans="1:12" x14ac:dyDescent="0.2">
      <c r="A99" t="s">
        <v>120</v>
      </c>
      <c r="B99" t="s">
        <v>121</v>
      </c>
      <c r="C99" t="s">
        <v>94</v>
      </c>
      <c r="D99" t="s">
        <v>95</v>
      </c>
      <c r="E99" t="s">
        <v>50</v>
      </c>
      <c r="F99">
        <v>613.9</v>
      </c>
      <c r="G99">
        <v>64.599999999999994</v>
      </c>
      <c r="H99" t="s">
        <v>122</v>
      </c>
      <c r="I99" t="s">
        <v>106</v>
      </c>
      <c r="J99" s="65">
        <v>41756</v>
      </c>
      <c r="K99" t="s">
        <v>18</v>
      </c>
      <c r="L99">
        <v>613.9</v>
      </c>
    </row>
    <row r="100" spans="1:12" x14ac:dyDescent="0.2">
      <c r="A100" t="s">
        <v>120</v>
      </c>
      <c r="B100" t="s">
        <v>123</v>
      </c>
      <c r="C100" t="s">
        <v>94</v>
      </c>
      <c r="D100" t="s">
        <v>95</v>
      </c>
      <c r="E100" t="s">
        <v>50</v>
      </c>
      <c r="F100">
        <v>666.2</v>
      </c>
      <c r="G100">
        <v>58.6</v>
      </c>
      <c r="H100" t="s">
        <v>122</v>
      </c>
      <c r="I100" t="s">
        <v>106</v>
      </c>
      <c r="J100" s="65">
        <v>41812</v>
      </c>
      <c r="K100" t="s">
        <v>19</v>
      </c>
      <c r="L100">
        <v>666.2</v>
      </c>
    </row>
    <row r="101" spans="1:12" x14ac:dyDescent="0.2">
      <c r="A101" t="s">
        <v>120</v>
      </c>
      <c r="B101" t="s">
        <v>121</v>
      </c>
      <c r="C101" t="s">
        <v>94</v>
      </c>
      <c r="D101" t="s">
        <v>95</v>
      </c>
      <c r="E101" t="s">
        <v>50</v>
      </c>
      <c r="F101">
        <v>594.70000000000005</v>
      </c>
      <c r="G101">
        <v>67.3</v>
      </c>
      <c r="H101" t="s">
        <v>122</v>
      </c>
      <c r="I101" t="s">
        <v>106</v>
      </c>
      <c r="J101" s="65">
        <v>41868</v>
      </c>
      <c r="K101" t="s">
        <v>18</v>
      </c>
      <c r="L101">
        <v>594.70000000000005</v>
      </c>
    </row>
    <row r="102" spans="1:12" x14ac:dyDescent="0.2">
      <c r="A102" t="s">
        <v>120</v>
      </c>
      <c r="B102" t="s">
        <v>123</v>
      </c>
      <c r="C102" t="s">
        <v>94</v>
      </c>
      <c r="D102" t="s">
        <v>95</v>
      </c>
      <c r="E102" t="s">
        <v>41</v>
      </c>
      <c r="F102">
        <v>17.899999999999999</v>
      </c>
      <c r="G102">
        <v>58.6</v>
      </c>
      <c r="H102" t="s">
        <v>113</v>
      </c>
      <c r="I102" t="s">
        <v>106</v>
      </c>
      <c r="J102" s="65">
        <v>41756</v>
      </c>
      <c r="K102" t="s">
        <v>19</v>
      </c>
      <c r="L102">
        <v>17.899999999999999</v>
      </c>
    </row>
    <row r="103" spans="1:12" x14ac:dyDescent="0.2">
      <c r="A103" t="s">
        <v>120</v>
      </c>
      <c r="B103" t="s">
        <v>123</v>
      </c>
      <c r="C103" t="s">
        <v>94</v>
      </c>
      <c r="D103" t="s">
        <v>95</v>
      </c>
      <c r="E103" t="s">
        <v>41</v>
      </c>
      <c r="F103">
        <v>16</v>
      </c>
      <c r="G103">
        <v>65.599999999999994</v>
      </c>
      <c r="H103" t="s">
        <v>122</v>
      </c>
      <c r="I103" t="s">
        <v>106</v>
      </c>
      <c r="J103" s="65">
        <v>41777</v>
      </c>
      <c r="K103" t="s">
        <v>19</v>
      </c>
      <c r="L103">
        <v>16</v>
      </c>
    </row>
    <row r="104" spans="1:12" x14ac:dyDescent="0.2">
      <c r="A104" t="s">
        <v>120</v>
      </c>
      <c r="B104" t="s">
        <v>123</v>
      </c>
      <c r="C104" t="s">
        <v>94</v>
      </c>
      <c r="D104" t="s">
        <v>95</v>
      </c>
      <c r="E104" t="s">
        <v>41</v>
      </c>
      <c r="F104">
        <v>16.600000000000001</v>
      </c>
      <c r="G104">
        <v>63.2</v>
      </c>
      <c r="H104" t="s">
        <v>122</v>
      </c>
      <c r="I104" t="s">
        <v>104</v>
      </c>
      <c r="J104" s="65">
        <v>41807</v>
      </c>
      <c r="K104" t="s">
        <v>19</v>
      </c>
      <c r="L104">
        <v>16.600000000000001</v>
      </c>
    </row>
    <row r="105" spans="1:12" x14ac:dyDescent="0.2">
      <c r="A105" t="s">
        <v>120</v>
      </c>
      <c r="B105" t="s">
        <v>123</v>
      </c>
      <c r="C105" t="s">
        <v>94</v>
      </c>
      <c r="D105" t="s">
        <v>95</v>
      </c>
      <c r="E105" t="s">
        <v>41</v>
      </c>
      <c r="F105">
        <v>16.600000000000001</v>
      </c>
      <c r="G105">
        <v>63.2</v>
      </c>
      <c r="H105" t="s">
        <v>122</v>
      </c>
      <c r="I105" t="s">
        <v>106</v>
      </c>
      <c r="J105" s="65">
        <v>41812</v>
      </c>
      <c r="K105" t="s">
        <v>19</v>
      </c>
      <c r="L105">
        <v>16.600000000000001</v>
      </c>
    </row>
    <row r="106" spans="1:12" x14ac:dyDescent="0.2">
      <c r="A106" t="s">
        <v>120</v>
      </c>
      <c r="B106" t="s">
        <v>123</v>
      </c>
      <c r="C106" t="s">
        <v>94</v>
      </c>
      <c r="D106" t="s">
        <v>95</v>
      </c>
      <c r="E106" t="s">
        <v>41</v>
      </c>
      <c r="F106">
        <v>16.899999999999999</v>
      </c>
      <c r="G106">
        <v>62.1</v>
      </c>
      <c r="H106" t="s">
        <v>122</v>
      </c>
      <c r="I106" t="s">
        <v>106</v>
      </c>
      <c r="J106" s="65">
        <v>41833</v>
      </c>
      <c r="K106" t="s">
        <v>19</v>
      </c>
      <c r="L106">
        <v>16.899999999999999</v>
      </c>
    </row>
    <row r="107" spans="1:12" x14ac:dyDescent="0.2">
      <c r="A107" t="s">
        <v>120</v>
      </c>
      <c r="B107" t="s">
        <v>123</v>
      </c>
      <c r="C107" t="s">
        <v>94</v>
      </c>
      <c r="D107" t="s">
        <v>95</v>
      </c>
      <c r="E107" t="s">
        <v>41</v>
      </c>
      <c r="F107">
        <v>16.48</v>
      </c>
      <c r="G107">
        <v>63.7</v>
      </c>
      <c r="H107" t="s">
        <v>122</v>
      </c>
      <c r="I107" t="s">
        <v>110</v>
      </c>
      <c r="J107" s="65">
        <v>41837</v>
      </c>
      <c r="K107" t="s">
        <v>19</v>
      </c>
      <c r="L107">
        <v>16.48</v>
      </c>
    </row>
    <row r="108" spans="1:12" x14ac:dyDescent="0.2">
      <c r="A108" t="s">
        <v>120</v>
      </c>
      <c r="B108" t="s">
        <v>121</v>
      </c>
      <c r="C108" t="s">
        <v>94</v>
      </c>
      <c r="D108" t="s">
        <v>95</v>
      </c>
      <c r="E108" t="s">
        <v>41</v>
      </c>
      <c r="F108">
        <v>16.7</v>
      </c>
      <c r="G108">
        <v>64.2</v>
      </c>
      <c r="H108" t="s">
        <v>122</v>
      </c>
      <c r="I108" t="s">
        <v>106</v>
      </c>
      <c r="J108" s="65">
        <v>41868</v>
      </c>
      <c r="K108" t="s">
        <v>18</v>
      </c>
      <c r="L108">
        <v>16.7</v>
      </c>
    </row>
    <row r="109" spans="1:12" x14ac:dyDescent="0.2">
      <c r="A109" t="s">
        <v>120</v>
      </c>
      <c r="B109" t="s">
        <v>123</v>
      </c>
      <c r="C109" t="s">
        <v>94</v>
      </c>
      <c r="D109" t="s">
        <v>95</v>
      </c>
      <c r="E109" t="s">
        <v>41</v>
      </c>
      <c r="F109">
        <v>16.399999999999999</v>
      </c>
      <c r="G109">
        <v>64</v>
      </c>
      <c r="H109" t="s">
        <v>122</v>
      </c>
      <c r="I109" t="s">
        <v>106</v>
      </c>
      <c r="J109" s="65">
        <v>41868</v>
      </c>
      <c r="K109" t="s">
        <v>19</v>
      </c>
      <c r="L109">
        <v>16.399999999999999</v>
      </c>
    </row>
    <row r="110" spans="1:12" x14ac:dyDescent="0.2">
      <c r="A110" t="s">
        <v>120</v>
      </c>
      <c r="B110" t="s">
        <v>123</v>
      </c>
      <c r="C110" t="s">
        <v>94</v>
      </c>
      <c r="D110" t="s">
        <v>95</v>
      </c>
      <c r="E110" t="s">
        <v>41</v>
      </c>
      <c r="F110">
        <v>16.48</v>
      </c>
      <c r="G110">
        <v>63.7</v>
      </c>
      <c r="H110" t="s">
        <v>122</v>
      </c>
      <c r="I110" t="s">
        <v>192</v>
      </c>
      <c r="J110" s="65">
        <v>41872</v>
      </c>
      <c r="K110" t="s">
        <v>19</v>
      </c>
      <c r="L110">
        <v>16.48</v>
      </c>
    </row>
    <row r="111" spans="1:12" x14ac:dyDescent="0.2">
      <c r="A111" t="s">
        <v>120</v>
      </c>
      <c r="B111" t="s">
        <v>123</v>
      </c>
      <c r="C111" t="s">
        <v>94</v>
      </c>
      <c r="D111" t="s">
        <v>95</v>
      </c>
      <c r="E111" t="s">
        <v>42</v>
      </c>
      <c r="F111">
        <v>36.630000000000003</v>
      </c>
      <c r="G111">
        <v>58.3</v>
      </c>
      <c r="H111" t="s">
        <v>122</v>
      </c>
      <c r="I111" t="s">
        <v>106</v>
      </c>
      <c r="J111" s="65">
        <v>41777</v>
      </c>
      <c r="K111" t="s">
        <v>19</v>
      </c>
      <c r="L111">
        <v>36.630000000000003</v>
      </c>
    </row>
    <row r="112" spans="1:12" x14ac:dyDescent="0.2">
      <c r="A112" t="s">
        <v>120</v>
      </c>
      <c r="B112" t="s">
        <v>123</v>
      </c>
      <c r="C112" t="s">
        <v>94</v>
      </c>
      <c r="D112" t="s">
        <v>95</v>
      </c>
      <c r="E112" t="s">
        <v>42</v>
      </c>
      <c r="F112">
        <v>42.72</v>
      </c>
      <c r="G112">
        <v>50</v>
      </c>
      <c r="H112" t="s">
        <v>122</v>
      </c>
      <c r="I112" t="s">
        <v>110</v>
      </c>
      <c r="J112" s="65">
        <v>41837</v>
      </c>
      <c r="K112" t="s">
        <v>19</v>
      </c>
      <c r="L112">
        <v>42.72</v>
      </c>
    </row>
    <row r="113" spans="1:12" x14ac:dyDescent="0.2">
      <c r="A113" t="s">
        <v>120</v>
      </c>
      <c r="B113" t="s">
        <v>123</v>
      </c>
      <c r="C113" t="s">
        <v>94</v>
      </c>
      <c r="D113" t="s">
        <v>95</v>
      </c>
      <c r="E113" t="s">
        <v>42</v>
      </c>
      <c r="F113">
        <v>35.4</v>
      </c>
      <c r="G113">
        <v>60.3</v>
      </c>
      <c r="H113" t="s">
        <v>122</v>
      </c>
      <c r="I113" t="s">
        <v>104</v>
      </c>
      <c r="J113" s="65">
        <v>41851</v>
      </c>
      <c r="K113" t="s">
        <v>19</v>
      </c>
      <c r="L113">
        <v>35.4</v>
      </c>
    </row>
    <row r="114" spans="1:12" x14ac:dyDescent="0.2">
      <c r="A114" t="s">
        <v>120</v>
      </c>
      <c r="B114" t="s">
        <v>123</v>
      </c>
      <c r="C114" t="s">
        <v>94</v>
      </c>
      <c r="D114" t="s">
        <v>95</v>
      </c>
      <c r="E114" t="s">
        <v>43</v>
      </c>
      <c r="F114">
        <v>80.36</v>
      </c>
      <c r="G114">
        <v>61.8</v>
      </c>
      <c r="H114" t="s">
        <v>122</v>
      </c>
      <c r="I114" t="s">
        <v>110</v>
      </c>
      <c r="J114" s="65">
        <v>41837</v>
      </c>
      <c r="K114" t="s">
        <v>19</v>
      </c>
      <c r="L114">
        <v>80.36</v>
      </c>
    </row>
    <row r="115" spans="1:12" x14ac:dyDescent="0.2">
      <c r="A115" t="s">
        <v>120</v>
      </c>
      <c r="B115" t="s">
        <v>123</v>
      </c>
      <c r="C115" t="s">
        <v>94</v>
      </c>
      <c r="D115" t="s">
        <v>95</v>
      </c>
      <c r="E115" t="s">
        <v>44</v>
      </c>
      <c r="F115">
        <v>196.3</v>
      </c>
      <c r="G115">
        <v>57.7</v>
      </c>
      <c r="H115" t="s">
        <v>122</v>
      </c>
      <c r="I115" t="s">
        <v>104</v>
      </c>
      <c r="J115" s="65">
        <v>41851</v>
      </c>
      <c r="K115" t="s">
        <v>19</v>
      </c>
      <c r="L115">
        <v>196.3</v>
      </c>
    </row>
    <row r="116" spans="1:12" x14ac:dyDescent="0.2">
      <c r="A116" t="s">
        <v>120</v>
      </c>
      <c r="B116" t="s">
        <v>123</v>
      </c>
      <c r="C116" t="s">
        <v>94</v>
      </c>
      <c r="D116" t="s">
        <v>95</v>
      </c>
      <c r="E116" t="s">
        <v>45</v>
      </c>
      <c r="F116">
        <v>426.7</v>
      </c>
      <c r="G116">
        <v>55.5</v>
      </c>
      <c r="H116" t="s">
        <v>122</v>
      </c>
      <c r="I116" t="s">
        <v>104</v>
      </c>
      <c r="J116" s="65">
        <v>41807</v>
      </c>
      <c r="K116" t="s">
        <v>19</v>
      </c>
      <c r="L116">
        <v>426.7</v>
      </c>
    </row>
    <row r="117" spans="1:12" x14ac:dyDescent="0.2">
      <c r="A117" t="s">
        <v>120</v>
      </c>
      <c r="B117" t="s">
        <v>123</v>
      </c>
      <c r="C117" t="s">
        <v>94</v>
      </c>
      <c r="D117" t="s">
        <v>95</v>
      </c>
      <c r="E117" t="s">
        <v>183</v>
      </c>
      <c r="F117">
        <v>415</v>
      </c>
      <c r="G117">
        <v>61.7</v>
      </c>
      <c r="H117" t="s">
        <v>122</v>
      </c>
      <c r="I117" t="s">
        <v>184</v>
      </c>
      <c r="J117" s="65">
        <v>41822</v>
      </c>
      <c r="K117" t="s">
        <v>19</v>
      </c>
      <c r="L117">
        <v>415</v>
      </c>
    </row>
    <row r="118" spans="1:12" x14ac:dyDescent="0.2">
      <c r="A118" t="s">
        <v>120</v>
      </c>
      <c r="B118" t="s">
        <v>123</v>
      </c>
      <c r="C118" t="s">
        <v>94</v>
      </c>
      <c r="D118" t="s">
        <v>95</v>
      </c>
      <c r="E118" t="s">
        <v>46</v>
      </c>
      <c r="F118">
        <v>852.3</v>
      </c>
      <c r="G118">
        <v>59.7</v>
      </c>
      <c r="H118" t="s">
        <v>122</v>
      </c>
      <c r="I118" t="s">
        <v>186</v>
      </c>
      <c r="J118" s="65">
        <v>41829</v>
      </c>
      <c r="K118" t="s">
        <v>19</v>
      </c>
      <c r="L118">
        <v>852.3</v>
      </c>
    </row>
    <row r="119" spans="1:12" x14ac:dyDescent="0.2">
      <c r="A119" t="s">
        <v>120</v>
      </c>
      <c r="B119" t="s">
        <v>123</v>
      </c>
      <c r="C119" t="s">
        <v>94</v>
      </c>
      <c r="D119" t="s">
        <v>95</v>
      </c>
      <c r="E119" t="s">
        <v>152</v>
      </c>
      <c r="F119">
        <v>1066.2</v>
      </c>
      <c r="G119">
        <v>0</v>
      </c>
      <c r="H119" t="s">
        <v>122</v>
      </c>
      <c r="I119" t="s">
        <v>104</v>
      </c>
      <c r="J119" s="65">
        <v>41807</v>
      </c>
      <c r="K119" t="s">
        <v>19</v>
      </c>
      <c r="L119">
        <v>1066.2</v>
      </c>
    </row>
    <row r="120" spans="1:12" x14ac:dyDescent="0.2">
      <c r="A120" t="s">
        <v>120</v>
      </c>
      <c r="B120" t="s">
        <v>121</v>
      </c>
      <c r="C120" t="s">
        <v>94</v>
      </c>
      <c r="D120" t="s">
        <v>119</v>
      </c>
      <c r="E120" t="s">
        <v>60</v>
      </c>
      <c r="F120">
        <v>16.21</v>
      </c>
      <c r="G120">
        <v>22.7</v>
      </c>
      <c r="H120" t="s">
        <v>122</v>
      </c>
      <c r="I120" t="s">
        <v>106</v>
      </c>
      <c r="J120" s="65">
        <v>41756</v>
      </c>
      <c r="K120" t="s">
        <v>18</v>
      </c>
      <c r="L120">
        <v>16.21</v>
      </c>
    </row>
    <row r="121" spans="1:12" x14ac:dyDescent="0.2">
      <c r="A121" t="s">
        <v>120</v>
      </c>
      <c r="B121" t="s">
        <v>121</v>
      </c>
      <c r="C121" t="s">
        <v>94</v>
      </c>
      <c r="D121" t="s">
        <v>119</v>
      </c>
      <c r="E121" t="s">
        <v>60</v>
      </c>
      <c r="F121">
        <v>16.260000000000002</v>
      </c>
      <c r="G121">
        <v>22.7</v>
      </c>
      <c r="H121" t="s">
        <v>122</v>
      </c>
      <c r="I121" t="s">
        <v>106</v>
      </c>
      <c r="J121" s="65">
        <v>41812</v>
      </c>
      <c r="K121" t="s">
        <v>18</v>
      </c>
      <c r="L121">
        <v>16.260000000000002</v>
      </c>
    </row>
    <row r="122" spans="1:12" x14ac:dyDescent="0.2">
      <c r="A122" t="s">
        <v>120</v>
      </c>
      <c r="B122" t="s">
        <v>121</v>
      </c>
      <c r="C122" t="s">
        <v>94</v>
      </c>
      <c r="D122" t="s">
        <v>119</v>
      </c>
      <c r="E122" t="s">
        <v>60</v>
      </c>
      <c r="F122">
        <v>13.41</v>
      </c>
      <c r="G122">
        <v>19.2</v>
      </c>
      <c r="H122" t="s">
        <v>122</v>
      </c>
      <c r="I122" t="s">
        <v>106</v>
      </c>
      <c r="J122" s="65">
        <v>41833</v>
      </c>
      <c r="K122" t="s">
        <v>18</v>
      </c>
      <c r="L122">
        <v>13.41</v>
      </c>
    </row>
    <row r="123" spans="1:12" x14ac:dyDescent="0.2">
      <c r="A123" t="s">
        <v>120</v>
      </c>
      <c r="B123" t="s">
        <v>121</v>
      </c>
      <c r="C123" t="s">
        <v>94</v>
      </c>
      <c r="D123" t="s">
        <v>119</v>
      </c>
      <c r="E123" t="s">
        <v>60</v>
      </c>
      <c r="F123">
        <v>12.42</v>
      </c>
      <c r="G123">
        <v>17.8</v>
      </c>
      <c r="H123" t="s">
        <v>122</v>
      </c>
      <c r="I123" t="s">
        <v>106</v>
      </c>
      <c r="J123" s="65">
        <v>41868</v>
      </c>
      <c r="K123" t="s">
        <v>18</v>
      </c>
      <c r="L123">
        <v>12.42</v>
      </c>
    </row>
    <row r="124" spans="1:12" x14ac:dyDescent="0.2">
      <c r="A124" t="s">
        <v>120</v>
      </c>
      <c r="B124" t="s">
        <v>123</v>
      </c>
      <c r="C124" t="s">
        <v>94</v>
      </c>
      <c r="D124" t="s">
        <v>119</v>
      </c>
      <c r="E124" t="s">
        <v>53</v>
      </c>
      <c r="F124">
        <v>2.4900000000000002</v>
      </c>
      <c r="G124">
        <v>34.1</v>
      </c>
      <c r="H124" t="s">
        <v>113</v>
      </c>
      <c r="I124" t="s">
        <v>106</v>
      </c>
      <c r="J124" s="65">
        <v>41756</v>
      </c>
      <c r="K124" t="s">
        <v>19</v>
      </c>
      <c r="L124">
        <v>2.4900000000000002</v>
      </c>
    </row>
    <row r="125" spans="1:12" x14ac:dyDescent="0.2">
      <c r="A125" t="s">
        <v>120</v>
      </c>
      <c r="B125" t="s">
        <v>123</v>
      </c>
      <c r="C125" t="s">
        <v>94</v>
      </c>
      <c r="D125" t="s">
        <v>119</v>
      </c>
      <c r="E125" t="s">
        <v>53</v>
      </c>
      <c r="F125">
        <v>2.29</v>
      </c>
      <c r="G125">
        <v>31.6</v>
      </c>
      <c r="H125" t="s">
        <v>122</v>
      </c>
      <c r="I125" t="s">
        <v>106</v>
      </c>
      <c r="J125" s="65">
        <v>41777</v>
      </c>
      <c r="K125" t="s">
        <v>19</v>
      </c>
      <c r="L125">
        <v>2.29</v>
      </c>
    </row>
    <row r="126" spans="1:12" x14ac:dyDescent="0.2">
      <c r="A126" t="s">
        <v>120</v>
      </c>
      <c r="B126" t="s">
        <v>123</v>
      </c>
      <c r="C126" t="s">
        <v>94</v>
      </c>
      <c r="D126" t="s">
        <v>119</v>
      </c>
      <c r="E126" t="s">
        <v>53</v>
      </c>
      <c r="F126">
        <v>2.65</v>
      </c>
      <c r="G126">
        <v>36.6</v>
      </c>
      <c r="H126" t="s">
        <v>122</v>
      </c>
      <c r="I126" t="s">
        <v>110</v>
      </c>
      <c r="J126" s="65">
        <v>41781</v>
      </c>
      <c r="K126" t="s">
        <v>19</v>
      </c>
      <c r="L126">
        <v>2.65</v>
      </c>
    </row>
    <row r="127" spans="1:12" x14ac:dyDescent="0.2">
      <c r="A127" t="s">
        <v>120</v>
      </c>
      <c r="B127" t="s">
        <v>121</v>
      </c>
      <c r="C127" t="s">
        <v>94</v>
      </c>
      <c r="D127" t="s">
        <v>119</v>
      </c>
      <c r="E127" t="s">
        <v>54</v>
      </c>
      <c r="F127">
        <v>6.18</v>
      </c>
      <c r="G127">
        <v>43.7</v>
      </c>
      <c r="H127" t="s">
        <v>122</v>
      </c>
      <c r="I127" t="s">
        <v>106</v>
      </c>
      <c r="J127" s="65">
        <v>41756</v>
      </c>
      <c r="K127" t="s">
        <v>18</v>
      </c>
      <c r="L127">
        <v>6.18</v>
      </c>
    </row>
    <row r="128" spans="1:12" x14ac:dyDescent="0.2">
      <c r="A128" t="s">
        <v>120</v>
      </c>
      <c r="B128" t="s">
        <v>121</v>
      </c>
      <c r="C128" t="s">
        <v>94</v>
      </c>
      <c r="D128" t="s">
        <v>119</v>
      </c>
      <c r="E128" t="s">
        <v>54</v>
      </c>
      <c r="F128">
        <v>7.47</v>
      </c>
      <c r="G128">
        <v>52.9</v>
      </c>
      <c r="H128" t="s">
        <v>122</v>
      </c>
      <c r="I128" t="s">
        <v>106</v>
      </c>
      <c r="J128" s="65">
        <v>41812</v>
      </c>
      <c r="K128" t="s">
        <v>18</v>
      </c>
      <c r="L128">
        <v>7.47</v>
      </c>
    </row>
    <row r="129" spans="1:12" x14ac:dyDescent="0.2">
      <c r="A129" t="s">
        <v>120</v>
      </c>
      <c r="B129" t="s">
        <v>121</v>
      </c>
      <c r="C129" t="s">
        <v>94</v>
      </c>
      <c r="D129" t="s">
        <v>119</v>
      </c>
      <c r="E129" t="s">
        <v>54</v>
      </c>
      <c r="F129">
        <v>7.2</v>
      </c>
      <c r="G129">
        <v>51.5</v>
      </c>
      <c r="H129" t="s">
        <v>122</v>
      </c>
      <c r="I129" t="s">
        <v>106</v>
      </c>
      <c r="J129" s="65">
        <v>41833</v>
      </c>
      <c r="K129" t="s">
        <v>18</v>
      </c>
      <c r="L129">
        <v>7.2</v>
      </c>
    </row>
    <row r="130" spans="1:12" x14ac:dyDescent="0.2">
      <c r="A130" t="s">
        <v>120</v>
      </c>
      <c r="B130" t="s">
        <v>121</v>
      </c>
      <c r="C130" t="s">
        <v>94</v>
      </c>
      <c r="D130" t="s">
        <v>119</v>
      </c>
      <c r="E130" t="s">
        <v>54</v>
      </c>
      <c r="F130">
        <v>6.74</v>
      </c>
      <c r="G130">
        <v>48.2</v>
      </c>
      <c r="H130" t="s">
        <v>122</v>
      </c>
      <c r="I130" t="s">
        <v>106</v>
      </c>
      <c r="J130" s="65">
        <v>41868</v>
      </c>
      <c r="K130" t="s">
        <v>18</v>
      </c>
      <c r="L130">
        <v>6.74</v>
      </c>
    </row>
    <row r="131" spans="1:12" x14ac:dyDescent="0.2">
      <c r="A131" t="s">
        <v>120</v>
      </c>
      <c r="B131" t="s">
        <v>121</v>
      </c>
      <c r="C131" t="s">
        <v>94</v>
      </c>
      <c r="D131" t="s">
        <v>119</v>
      </c>
      <c r="E131" t="s">
        <v>55</v>
      </c>
      <c r="F131">
        <v>1</v>
      </c>
      <c r="G131">
        <v>51.5</v>
      </c>
      <c r="H131" t="s">
        <v>122</v>
      </c>
      <c r="I131" t="s">
        <v>106</v>
      </c>
      <c r="J131" s="65">
        <v>41868</v>
      </c>
      <c r="K131" t="s">
        <v>18</v>
      </c>
      <c r="L131">
        <v>1</v>
      </c>
    </row>
    <row r="132" spans="1:12" x14ac:dyDescent="0.2">
      <c r="A132" t="s">
        <v>120</v>
      </c>
      <c r="B132" t="s">
        <v>121</v>
      </c>
      <c r="C132" t="s">
        <v>94</v>
      </c>
      <c r="D132" t="s">
        <v>119</v>
      </c>
      <c r="E132" t="s">
        <v>56</v>
      </c>
      <c r="F132">
        <v>1.8</v>
      </c>
      <c r="G132">
        <v>39.6</v>
      </c>
      <c r="H132" t="s">
        <v>122</v>
      </c>
      <c r="I132" t="s">
        <v>106</v>
      </c>
      <c r="J132" s="65">
        <v>41756</v>
      </c>
      <c r="K132" t="s">
        <v>18</v>
      </c>
      <c r="L132">
        <v>1.8</v>
      </c>
    </row>
    <row r="133" spans="1:12" x14ac:dyDescent="0.2">
      <c r="A133" t="s">
        <v>120</v>
      </c>
      <c r="B133" t="s">
        <v>121</v>
      </c>
      <c r="C133" t="s">
        <v>94</v>
      </c>
      <c r="D133" t="s">
        <v>119</v>
      </c>
      <c r="E133" t="s">
        <v>56</v>
      </c>
      <c r="F133">
        <v>1.2</v>
      </c>
      <c r="G133">
        <v>26.4</v>
      </c>
      <c r="H133" t="s">
        <v>122</v>
      </c>
      <c r="I133" t="s">
        <v>110</v>
      </c>
      <c r="J133" s="65">
        <v>41767</v>
      </c>
      <c r="K133" t="s">
        <v>18</v>
      </c>
      <c r="L133">
        <v>1.2</v>
      </c>
    </row>
    <row r="134" spans="1:12" x14ac:dyDescent="0.2">
      <c r="A134" t="s">
        <v>120</v>
      </c>
      <c r="B134" t="s">
        <v>121</v>
      </c>
      <c r="C134" t="s">
        <v>94</v>
      </c>
      <c r="D134" t="s">
        <v>119</v>
      </c>
      <c r="E134" t="s">
        <v>56</v>
      </c>
      <c r="F134">
        <v>1.8</v>
      </c>
      <c r="G134">
        <v>39.6</v>
      </c>
      <c r="H134" t="s">
        <v>122</v>
      </c>
      <c r="I134" t="s">
        <v>106</v>
      </c>
      <c r="J134" s="65">
        <v>41812</v>
      </c>
      <c r="K134" t="s">
        <v>18</v>
      </c>
      <c r="L134">
        <v>1.8</v>
      </c>
    </row>
    <row r="135" spans="1:12" x14ac:dyDescent="0.2">
      <c r="A135" t="s">
        <v>120</v>
      </c>
      <c r="B135" t="s">
        <v>121</v>
      </c>
      <c r="C135" t="s">
        <v>94</v>
      </c>
      <c r="D135" t="s">
        <v>119</v>
      </c>
      <c r="E135" t="s">
        <v>56</v>
      </c>
      <c r="F135">
        <v>1.65</v>
      </c>
      <c r="G135">
        <v>36.799999999999997</v>
      </c>
      <c r="H135" t="s">
        <v>122</v>
      </c>
      <c r="I135" t="s">
        <v>106</v>
      </c>
      <c r="J135" s="65">
        <v>41833</v>
      </c>
      <c r="K135" t="s">
        <v>18</v>
      </c>
      <c r="L135">
        <v>1.65</v>
      </c>
    </row>
    <row r="136" spans="1:12" x14ac:dyDescent="0.2">
      <c r="A136" t="s">
        <v>120</v>
      </c>
      <c r="B136" t="s">
        <v>121</v>
      </c>
      <c r="C136" t="s">
        <v>94</v>
      </c>
      <c r="D136" t="s">
        <v>119</v>
      </c>
      <c r="E136" t="s">
        <v>56</v>
      </c>
      <c r="F136">
        <v>1.8</v>
      </c>
      <c r="G136">
        <v>40.200000000000003</v>
      </c>
      <c r="H136" t="s">
        <v>122</v>
      </c>
      <c r="I136" t="s">
        <v>106</v>
      </c>
      <c r="J136" s="65">
        <v>41868</v>
      </c>
      <c r="K136" t="s">
        <v>18</v>
      </c>
      <c r="L136">
        <v>1.8</v>
      </c>
    </row>
    <row r="137" spans="1:12" x14ac:dyDescent="0.2">
      <c r="A137" t="s">
        <v>124</v>
      </c>
      <c r="B137" t="s">
        <v>125</v>
      </c>
      <c r="C137" t="s">
        <v>94</v>
      </c>
      <c r="D137" t="s">
        <v>95</v>
      </c>
      <c r="E137" t="s">
        <v>45</v>
      </c>
      <c r="F137">
        <v>344.3</v>
      </c>
      <c r="G137">
        <v>88.2</v>
      </c>
      <c r="H137" t="s">
        <v>118</v>
      </c>
      <c r="I137" t="s">
        <v>104</v>
      </c>
      <c r="J137" s="65">
        <v>41772</v>
      </c>
      <c r="K137" t="s">
        <v>213</v>
      </c>
      <c r="L137">
        <v>344.3</v>
      </c>
    </row>
    <row r="138" spans="1:12" x14ac:dyDescent="0.2">
      <c r="A138" t="s">
        <v>126</v>
      </c>
      <c r="B138" t="s">
        <v>127</v>
      </c>
      <c r="C138" t="s">
        <v>94</v>
      </c>
      <c r="D138" t="s">
        <v>95</v>
      </c>
      <c r="E138" t="s">
        <v>41</v>
      </c>
      <c r="F138">
        <v>16</v>
      </c>
      <c r="G138">
        <v>79.8</v>
      </c>
      <c r="H138" t="s">
        <v>128</v>
      </c>
      <c r="I138" t="s">
        <v>104</v>
      </c>
      <c r="J138" s="65">
        <v>41772</v>
      </c>
      <c r="K138" t="s">
        <v>21</v>
      </c>
      <c r="L138">
        <v>16</v>
      </c>
    </row>
    <row r="139" spans="1:12" x14ac:dyDescent="0.2">
      <c r="A139" t="s">
        <v>126</v>
      </c>
      <c r="B139" t="s">
        <v>127</v>
      </c>
      <c r="C139" t="s">
        <v>94</v>
      </c>
      <c r="D139" t="s">
        <v>95</v>
      </c>
      <c r="E139" t="s">
        <v>41</v>
      </c>
      <c r="F139">
        <v>15.5</v>
      </c>
      <c r="G139">
        <v>82.4</v>
      </c>
      <c r="H139" t="s">
        <v>128</v>
      </c>
      <c r="I139" t="s">
        <v>104</v>
      </c>
      <c r="J139" s="65">
        <v>41807</v>
      </c>
      <c r="K139" t="s">
        <v>21</v>
      </c>
      <c r="L139">
        <v>15.5</v>
      </c>
    </row>
    <row r="140" spans="1:12" x14ac:dyDescent="0.2">
      <c r="A140" t="s">
        <v>126</v>
      </c>
      <c r="B140" t="s">
        <v>127</v>
      </c>
      <c r="C140" t="s">
        <v>94</v>
      </c>
      <c r="D140" t="s">
        <v>95</v>
      </c>
      <c r="E140" t="s">
        <v>42</v>
      </c>
      <c r="F140">
        <v>32.9</v>
      </c>
      <c r="G140">
        <v>80.8</v>
      </c>
      <c r="H140" t="s">
        <v>128</v>
      </c>
      <c r="I140" t="s">
        <v>104</v>
      </c>
      <c r="J140" s="65">
        <v>41793</v>
      </c>
      <c r="K140" t="s">
        <v>21</v>
      </c>
      <c r="L140">
        <v>32.9</v>
      </c>
    </row>
    <row r="141" spans="1:12" x14ac:dyDescent="0.2">
      <c r="A141" t="s">
        <v>126</v>
      </c>
      <c r="B141" t="s">
        <v>127</v>
      </c>
      <c r="C141" t="s">
        <v>94</v>
      </c>
      <c r="D141" t="s">
        <v>95</v>
      </c>
      <c r="E141" t="s">
        <v>42</v>
      </c>
      <c r="F141">
        <v>32.6</v>
      </c>
      <c r="G141">
        <v>81.5</v>
      </c>
      <c r="H141" t="s">
        <v>128</v>
      </c>
      <c r="I141" t="s">
        <v>106</v>
      </c>
      <c r="J141" s="65">
        <v>41833</v>
      </c>
      <c r="K141" t="s">
        <v>21</v>
      </c>
      <c r="L141">
        <v>32.6</v>
      </c>
    </row>
    <row r="142" spans="1:12" x14ac:dyDescent="0.2">
      <c r="A142" t="s">
        <v>126</v>
      </c>
      <c r="B142" t="s">
        <v>127</v>
      </c>
      <c r="C142" t="s">
        <v>94</v>
      </c>
      <c r="D142" t="s">
        <v>95</v>
      </c>
      <c r="E142" t="s">
        <v>42</v>
      </c>
      <c r="F142">
        <v>32.799999999999997</v>
      </c>
      <c r="G142">
        <v>81</v>
      </c>
      <c r="H142" t="s">
        <v>128</v>
      </c>
      <c r="I142" t="s">
        <v>104</v>
      </c>
      <c r="J142" s="65">
        <v>41851</v>
      </c>
      <c r="K142" t="s">
        <v>21</v>
      </c>
      <c r="L142">
        <v>32.799999999999997</v>
      </c>
    </row>
    <row r="143" spans="1:12" x14ac:dyDescent="0.2">
      <c r="A143" t="s">
        <v>126</v>
      </c>
      <c r="B143" t="s">
        <v>127</v>
      </c>
      <c r="C143" t="s">
        <v>94</v>
      </c>
      <c r="D143" t="s">
        <v>95</v>
      </c>
      <c r="E143" t="s">
        <v>42</v>
      </c>
      <c r="F143">
        <v>32.299999999999997</v>
      </c>
      <c r="G143">
        <v>82.3</v>
      </c>
      <c r="H143" t="s">
        <v>128</v>
      </c>
      <c r="I143" t="s">
        <v>106</v>
      </c>
      <c r="J143" s="65">
        <v>41868</v>
      </c>
      <c r="K143" t="s">
        <v>21</v>
      </c>
      <c r="L143">
        <v>32.299999999999997</v>
      </c>
    </row>
    <row r="144" spans="1:12" x14ac:dyDescent="0.2">
      <c r="A144" t="s">
        <v>126</v>
      </c>
      <c r="B144" t="s">
        <v>127</v>
      </c>
      <c r="C144" t="s">
        <v>94</v>
      </c>
      <c r="D144" t="s">
        <v>95</v>
      </c>
      <c r="E144" t="s">
        <v>43</v>
      </c>
      <c r="F144">
        <v>73</v>
      </c>
      <c r="G144">
        <v>81.900000000000006</v>
      </c>
      <c r="H144" t="s">
        <v>128</v>
      </c>
      <c r="I144" t="s">
        <v>106</v>
      </c>
      <c r="J144" s="65">
        <v>41756</v>
      </c>
      <c r="K144" t="s">
        <v>21</v>
      </c>
      <c r="L144">
        <v>73</v>
      </c>
    </row>
    <row r="145" spans="1:12" x14ac:dyDescent="0.2">
      <c r="A145" t="s">
        <v>126</v>
      </c>
      <c r="B145" t="s">
        <v>127</v>
      </c>
      <c r="C145" t="s">
        <v>94</v>
      </c>
      <c r="D145" t="s">
        <v>95</v>
      </c>
      <c r="E145" t="s">
        <v>43</v>
      </c>
      <c r="F145">
        <v>76.5</v>
      </c>
      <c r="G145">
        <v>79</v>
      </c>
      <c r="H145" t="s">
        <v>128</v>
      </c>
      <c r="I145" t="s">
        <v>104</v>
      </c>
      <c r="J145" s="65">
        <v>41772</v>
      </c>
      <c r="K145" t="s">
        <v>21</v>
      </c>
      <c r="L145">
        <v>76.5</v>
      </c>
    </row>
    <row r="146" spans="1:12" x14ac:dyDescent="0.2">
      <c r="A146" t="s">
        <v>126</v>
      </c>
      <c r="B146" t="s">
        <v>127</v>
      </c>
      <c r="C146" t="s">
        <v>94</v>
      </c>
      <c r="D146" t="s">
        <v>95</v>
      </c>
      <c r="E146" t="s">
        <v>43</v>
      </c>
      <c r="F146">
        <v>72.5</v>
      </c>
      <c r="G146">
        <v>83.3</v>
      </c>
      <c r="H146" t="s">
        <v>128</v>
      </c>
      <c r="I146" t="s">
        <v>104</v>
      </c>
      <c r="J146" s="65">
        <v>41807</v>
      </c>
      <c r="K146" t="s">
        <v>21</v>
      </c>
      <c r="L146">
        <v>72.5</v>
      </c>
    </row>
    <row r="147" spans="1:12" x14ac:dyDescent="0.2">
      <c r="A147" t="s">
        <v>126</v>
      </c>
      <c r="B147" t="s">
        <v>127</v>
      </c>
      <c r="C147" t="s">
        <v>94</v>
      </c>
      <c r="D147" t="s">
        <v>95</v>
      </c>
      <c r="E147" t="s">
        <v>44</v>
      </c>
      <c r="F147">
        <v>166.3</v>
      </c>
      <c r="G147">
        <v>79.400000000000006</v>
      </c>
      <c r="H147" t="s">
        <v>128</v>
      </c>
      <c r="I147" t="s">
        <v>106</v>
      </c>
      <c r="J147" s="65">
        <v>41756</v>
      </c>
      <c r="K147" t="s">
        <v>21</v>
      </c>
      <c r="L147">
        <v>166.3</v>
      </c>
    </row>
    <row r="148" spans="1:12" x14ac:dyDescent="0.2">
      <c r="A148" t="s">
        <v>126</v>
      </c>
      <c r="B148" t="s">
        <v>127</v>
      </c>
      <c r="C148" t="s">
        <v>94</v>
      </c>
      <c r="D148" t="s">
        <v>95</v>
      </c>
      <c r="E148" t="s">
        <v>44</v>
      </c>
      <c r="F148">
        <v>172.4</v>
      </c>
      <c r="G148">
        <v>77.599999999999994</v>
      </c>
      <c r="H148" t="s">
        <v>128</v>
      </c>
      <c r="I148" t="s">
        <v>104</v>
      </c>
      <c r="J148" s="65">
        <v>41793</v>
      </c>
      <c r="K148" t="s">
        <v>21</v>
      </c>
      <c r="L148">
        <v>172.4</v>
      </c>
    </row>
    <row r="149" spans="1:12" x14ac:dyDescent="0.2">
      <c r="A149" t="s">
        <v>126</v>
      </c>
      <c r="B149" t="s">
        <v>127</v>
      </c>
      <c r="C149" t="s">
        <v>94</v>
      </c>
      <c r="D149" t="s">
        <v>95</v>
      </c>
      <c r="E149" t="s">
        <v>44</v>
      </c>
      <c r="F149">
        <v>170.2</v>
      </c>
      <c r="G149">
        <v>78.599999999999994</v>
      </c>
      <c r="H149" t="s">
        <v>128</v>
      </c>
      <c r="I149" t="s">
        <v>104</v>
      </c>
      <c r="J149" s="65">
        <v>41851</v>
      </c>
      <c r="K149" t="s">
        <v>21</v>
      </c>
      <c r="L149">
        <v>170.2</v>
      </c>
    </row>
    <row r="150" spans="1:12" x14ac:dyDescent="0.2">
      <c r="A150" t="s">
        <v>126</v>
      </c>
      <c r="B150" t="s">
        <v>127</v>
      </c>
      <c r="C150" t="s">
        <v>94</v>
      </c>
      <c r="D150" t="s">
        <v>95</v>
      </c>
      <c r="E150" t="s">
        <v>45</v>
      </c>
      <c r="F150">
        <v>354.8</v>
      </c>
      <c r="G150">
        <v>82.1</v>
      </c>
      <c r="H150" t="s">
        <v>128</v>
      </c>
      <c r="I150" t="s">
        <v>104</v>
      </c>
      <c r="J150" s="65">
        <v>41807</v>
      </c>
      <c r="K150" t="s">
        <v>21</v>
      </c>
      <c r="L150">
        <v>354.8</v>
      </c>
    </row>
    <row r="151" spans="1:12" x14ac:dyDescent="0.2">
      <c r="A151" t="s">
        <v>126</v>
      </c>
      <c r="B151" t="s">
        <v>127</v>
      </c>
      <c r="C151" t="s">
        <v>94</v>
      </c>
      <c r="D151" t="s">
        <v>95</v>
      </c>
      <c r="E151" t="s">
        <v>45</v>
      </c>
      <c r="F151">
        <v>342.5</v>
      </c>
      <c r="G151">
        <v>85.1</v>
      </c>
      <c r="H151" t="s">
        <v>128</v>
      </c>
      <c r="I151" t="s">
        <v>106</v>
      </c>
      <c r="J151" s="65">
        <v>41833</v>
      </c>
      <c r="K151" t="s">
        <v>21</v>
      </c>
      <c r="L151">
        <v>342.5</v>
      </c>
    </row>
    <row r="152" spans="1:12" x14ac:dyDescent="0.2">
      <c r="A152" t="s">
        <v>126</v>
      </c>
      <c r="B152" t="s">
        <v>127</v>
      </c>
      <c r="C152" t="s">
        <v>94</v>
      </c>
      <c r="D152" t="s">
        <v>95</v>
      </c>
      <c r="E152" t="s">
        <v>45</v>
      </c>
      <c r="F152">
        <v>341.4</v>
      </c>
      <c r="G152">
        <v>85.4</v>
      </c>
      <c r="H152" t="s">
        <v>128</v>
      </c>
      <c r="I152" t="s">
        <v>106</v>
      </c>
      <c r="J152" s="65">
        <v>41868</v>
      </c>
      <c r="K152" t="s">
        <v>21</v>
      </c>
      <c r="L152">
        <v>341.4</v>
      </c>
    </row>
    <row r="153" spans="1:12" x14ac:dyDescent="0.2">
      <c r="A153" t="s">
        <v>126</v>
      </c>
      <c r="B153" t="s">
        <v>127</v>
      </c>
      <c r="C153" t="s">
        <v>94</v>
      </c>
      <c r="D153" t="s">
        <v>95</v>
      </c>
      <c r="E153" t="s">
        <v>183</v>
      </c>
      <c r="F153">
        <v>371.1</v>
      </c>
      <c r="G153">
        <v>84.9</v>
      </c>
      <c r="H153" t="s">
        <v>128</v>
      </c>
      <c r="I153" t="s">
        <v>184</v>
      </c>
      <c r="J153" s="65">
        <v>41822</v>
      </c>
      <c r="K153" t="s">
        <v>21</v>
      </c>
      <c r="L153">
        <v>371.1</v>
      </c>
    </row>
    <row r="154" spans="1:12" x14ac:dyDescent="0.2">
      <c r="A154" t="s">
        <v>126</v>
      </c>
      <c r="B154" t="s">
        <v>127</v>
      </c>
      <c r="C154" t="s">
        <v>94</v>
      </c>
      <c r="D154" t="s">
        <v>95</v>
      </c>
      <c r="E154" t="s">
        <v>183</v>
      </c>
      <c r="F154">
        <v>364.7</v>
      </c>
      <c r="G154">
        <v>86.4</v>
      </c>
      <c r="H154" t="s">
        <v>128</v>
      </c>
      <c r="I154" t="s">
        <v>214</v>
      </c>
      <c r="J154" s="65">
        <v>41846</v>
      </c>
      <c r="K154" t="s">
        <v>21</v>
      </c>
      <c r="L154">
        <v>364.7</v>
      </c>
    </row>
    <row r="155" spans="1:12" x14ac:dyDescent="0.2">
      <c r="A155" t="s">
        <v>126</v>
      </c>
      <c r="B155" t="s">
        <v>127</v>
      </c>
      <c r="C155" t="s">
        <v>94</v>
      </c>
      <c r="D155" t="s">
        <v>95</v>
      </c>
      <c r="E155" t="s">
        <v>46</v>
      </c>
      <c r="F155">
        <v>736.5</v>
      </c>
      <c r="G155">
        <v>84.1</v>
      </c>
      <c r="H155" t="s">
        <v>128</v>
      </c>
      <c r="I155" t="s">
        <v>104</v>
      </c>
      <c r="J155" s="65">
        <v>41793</v>
      </c>
      <c r="K155" t="s">
        <v>21</v>
      </c>
      <c r="L155">
        <v>736.5</v>
      </c>
    </row>
    <row r="156" spans="1:12" x14ac:dyDescent="0.2">
      <c r="A156" t="s">
        <v>126</v>
      </c>
      <c r="B156" t="s">
        <v>127</v>
      </c>
      <c r="C156" t="s">
        <v>94</v>
      </c>
      <c r="D156" t="s">
        <v>95</v>
      </c>
      <c r="E156" t="s">
        <v>46</v>
      </c>
      <c r="F156">
        <v>743.8</v>
      </c>
      <c r="G156">
        <v>83.3</v>
      </c>
      <c r="H156" t="s">
        <v>128</v>
      </c>
      <c r="I156" t="s">
        <v>104</v>
      </c>
      <c r="J156" s="65">
        <v>41851</v>
      </c>
      <c r="K156" t="s">
        <v>21</v>
      </c>
      <c r="L156">
        <v>743.8</v>
      </c>
    </row>
    <row r="157" spans="1:12" x14ac:dyDescent="0.2">
      <c r="A157" t="s">
        <v>215</v>
      </c>
      <c r="B157" t="s">
        <v>216</v>
      </c>
      <c r="C157" t="s">
        <v>94</v>
      </c>
      <c r="D157" t="s">
        <v>95</v>
      </c>
      <c r="E157" t="s">
        <v>46</v>
      </c>
      <c r="F157">
        <v>730.4</v>
      </c>
      <c r="G157">
        <v>96.5</v>
      </c>
      <c r="H157" t="s">
        <v>103</v>
      </c>
      <c r="I157" t="s">
        <v>186</v>
      </c>
      <c r="J157" s="65">
        <v>41829</v>
      </c>
      <c r="K157" t="s">
        <v>217</v>
      </c>
      <c r="L157">
        <v>730.4</v>
      </c>
    </row>
    <row r="158" spans="1:12" x14ac:dyDescent="0.2">
      <c r="A158" t="s">
        <v>218</v>
      </c>
      <c r="B158" t="s">
        <v>219</v>
      </c>
      <c r="C158" t="s">
        <v>94</v>
      </c>
      <c r="D158" t="s">
        <v>95</v>
      </c>
      <c r="E158" t="s">
        <v>46</v>
      </c>
      <c r="F158">
        <v>728.9</v>
      </c>
      <c r="G158">
        <v>69.099999999999994</v>
      </c>
      <c r="H158" t="s">
        <v>113</v>
      </c>
      <c r="I158" t="s">
        <v>186</v>
      </c>
      <c r="J158" s="65">
        <v>41829</v>
      </c>
      <c r="K158" t="s">
        <v>220</v>
      </c>
      <c r="L158">
        <v>728.9</v>
      </c>
    </row>
    <row r="159" spans="1:12" x14ac:dyDescent="0.2">
      <c r="A159" t="s">
        <v>221</v>
      </c>
      <c r="B159" t="s">
        <v>222</v>
      </c>
      <c r="C159" t="s">
        <v>94</v>
      </c>
      <c r="D159" t="s">
        <v>95</v>
      </c>
      <c r="E159" t="s">
        <v>46</v>
      </c>
      <c r="F159">
        <v>891.3</v>
      </c>
      <c r="G159">
        <v>56.6</v>
      </c>
      <c r="H159" t="s">
        <v>113</v>
      </c>
      <c r="I159" t="s">
        <v>186</v>
      </c>
      <c r="J159" s="65">
        <v>41829</v>
      </c>
      <c r="K159" t="s">
        <v>223</v>
      </c>
      <c r="L159">
        <v>891.3</v>
      </c>
    </row>
    <row r="160" spans="1:12" x14ac:dyDescent="0.2">
      <c r="A160" t="s">
        <v>224</v>
      </c>
      <c r="B160" t="s">
        <v>225</v>
      </c>
      <c r="C160" t="s">
        <v>94</v>
      </c>
      <c r="D160" t="s">
        <v>95</v>
      </c>
      <c r="E160" t="s">
        <v>46</v>
      </c>
      <c r="F160">
        <v>881.8</v>
      </c>
      <c r="G160">
        <v>59.5</v>
      </c>
      <c r="H160" t="s">
        <v>144</v>
      </c>
      <c r="I160" t="s">
        <v>186</v>
      </c>
      <c r="J160" s="65">
        <v>41829</v>
      </c>
      <c r="K160" t="s">
        <v>226</v>
      </c>
      <c r="L160">
        <v>881.8</v>
      </c>
    </row>
    <row r="161" spans="1:12" x14ac:dyDescent="0.2">
      <c r="A161" t="s">
        <v>227</v>
      </c>
      <c r="B161" t="s">
        <v>228</v>
      </c>
      <c r="C161" t="s">
        <v>94</v>
      </c>
      <c r="D161" t="s">
        <v>95</v>
      </c>
      <c r="E161" t="s">
        <v>183</v>
      </c>
      <c r="F161">
        <v>482.2</v>
      </c>
      <c r="G161">
        <v>65.3</v>
      </c>
      <c r="H161" t="s">
        <v>128</v>
      </c>
      <c r="I161" t="s">
        <v>184</v>
      </c>
      <c r="J161" s="65">
        <v>41822</v>
      </c>
      <c r="K161" t="s">
        <v>229</v>
      </c>
      <c r="L161">
        <v>482.2</v>
      </c>
    </row>
    <row r="162" spans="1:12" x14ac:dyDescent="0.2">
      <c r="A162" t="s">
        <v>227</v>
      </c>
      <c r="B162" t="s">
        <v>228</v>
      </c>
      <c r="C162" t="s">
        <v>94</v>
      </c>
      <c r="D162" t="s">
        <v>95</v>
      </c>
      <c r="E162" t="s">
        <v>46</v>
      </c>
      <c r="F162">
        <v>917.7</v>
      </c>
      <c r="G162">
        <v>67.5</v>
      </c>
      <c r="H162" t="s">
        <v>128</v>
      </c>
      <c r="I162" t="s">
        <v>186</v>
      </c>
      <c r="J162" s="65">
        <v>41829</v>
      </c>
      <c r="K162" t="s">
        <v>229</v>
      </c>
      <c r="L162">
        <v>917.7</v>
      </c>
    </row>
    <row r="163" spans="1:12" x14ac:dyDescent="0.2">
      <c r="A163" t="s">
        <v>129</v>
      </c>
      <c r="B163" t="s">
        <v>130</v>
      </c>
      <c r="C163" t="s">
        <v>94</v>
      </c>
      <c r="D163" t="s">
        <v>95</v>
      </c>
      <c r="E163" t="s">
        <v>50</v>
      </c>
      <c r="F163">
        <v>693.2</v>
      </c>
      <c r="G163">
        <v>58.6</v>
      </c>
      <c r="H163" t="s">
        <v>144</v>
      </c>
      <c r="I163" t="s">
        <v>106</v>
      </c>
      <c r="J163" s="65">
        <v>41812</v>
      </c>
      <c r="K163" t="s">
        <v>230</v>
      </c>
      <c r="L163">
        <v>693.2</v>
      </c>
    </row>
    <row r="164" spans="1:12" x14ac:dyDescent="0.2">
      <c r="A164" t="s">
        <v>129</v>
      </c>
      <c r="B164" t="s">
        <v>130</v>
      </c>
      <c r="C164" t="s">
        <v>94</v>
      </c>
      <c r="D164" t="s">
        <v>95</v>
      </c>
      <c r="E164" t="s">
        <v>45</v>
      </c>
      <c r="F164">
        <v>434.8</v>
      </c>
      <c r="G164">
        <v>56</v>
      </c>
      <c r="H164" t="s">
        <v>122</v>
      </c>
      <c r="I164" t="s">
        <v>106</v>
      </c>
      <c r="J164" s="65">
        <v>41756</v>
      </c>
      <c r="K164" t="s">
        <v>230</v>
      </c>
      <c r="L164">
        <v>434.8</v>
      </c>
    </row>
    <row r="165" spans="1:12" x14ac:dyDescent="0.2">
      <c r="A165" t="s">
        <v>129</v>
      </c>
      <c r="B165" t="s">
        <v>130</v>
      </c>
      <c r="C165" t="s">
        <v>94</v>
      </c>
      <c r="D165" t="s">
        <v>95</v>
      </c>
      <c r="E165" t="s">
        <v>45</v>
      </c>
      <c r="F165">
        <v>445.3</v>
      </c>
      <c r="G165">
        <v>54.7</v>
      </c>
      <c r="H165" t="s">
        <v>122</v>
      </c>
      <c r="I165" t="s">
        <v>110</v>
      </c>
      <c r="J165" s="65">
        <v>41767</v>
      </c>
      <c r="K165" t="s">
        <v>230</v>
      </c>
      <c r="L165">
        <v>445.3</v>
      </c>
    </row>
    <row r="166" spans="1:12" x14ac:dyDescent="0.2">
      <c r="A166" t="s">
        <v>129</v>
      </c>
      <c r="B166" t="s">
        <v>130</v>
      </c>
      <c r="C166" t="s">
        <v>94</v>
      </c>
      <c r="D166" t="s">
        <v>95</v>
      </c>
      <c r="E166" t="s">
        <v>45</v>
      </c>
      <c r="F166">
        <v>418.1</v>
      </c>
      <c r="G166">
        <v>58.8</v>
      </c>
      <c r="H166" t="s">
        <v>144</v>
      </c>
      <c r="I166" t="s">
        <v>110</v>
      </c>
      <c r="J166" s="65">
        <v>41837</v>
      </c>
      <c r="K166" t="s">
        <v>230</v>
      </c>
      <c r="L166">
        <v>418.1</v>
      </c>
    </row>
    <row r="167" spans="1:12" x14ac:dyDescent="0.2">
      <c r="A167" t="s">
        <v>129</v>
      </c>
      <c r="B167" t="s">
        <v>130</v>
      </c>
      <c r="C167" t="s">
        <v>94</v>
      </c>
      <c r="D167" t="s">
        <v>95</v>
      </c>
      <c r="E167" t="s">
        <v>183</v>
      </c>
      <c r="F167">
        <v>451.4</v>
      </c>
      <c r="G167">
        <v>58.9</v>
      </c>
      <c r="H167" t="s">
        <v>144</v>
      </c>
      <c r="I167" t="s">
        <v>184</v>
      </c>
      <c r="J167" s="65">
        <v>41822</v>
      </c>
      <c r="K167" t="s">
        <v>230</v>
      </c>
      <c r="L167">
        <v>451.4</v>
      </c>
    </row>
    <row r="168" spans="1:12" x14ac:dyDescent="0.2">
      <c r="A168" t="s">
        <v>129</v>
      </c>
      <c r="B168" t="s">
        <v>130</v>
      </c>
      <c r="C168" t="s">
        <v>94</v>
      </c>
      <c r="D168" t="s">
        <v>95</v>
      </c>
      <c r="E168" t="s">
        <v>46</v>
      </c>
      <c r="F168">
        <v>888.6</v>
      </c>
      <c r="G168">
        <v>58.6</v>
      </c>
      <c r="H168" t="s">
        <v>122</v>
      </c>
      <c r="I168" t="s">
        <v>106</v>
      </c>
      <c r="J168" s="65">
        <v>41756</v>
      </c>
      <c r="K168" t="s">
        <v>230</v>
      </c>
      <c r="L168">
        <v>888.6</v>
      </c>
    </row>
    <row r="169" spans="1:12" x14ac:dyDescent="0.2">
      <c r="A169" t="s">
        <v>129</v>
      </c>
      <c r="B169" t="s">
        <v>130</v>
      </c>
      <c r="C169" t="s">
        <v>94</v>
      </c>
      <c r="D169" t="s">
        <v>95</v>
      </c>
      <c r="E169" t="s">
        <v>46</v>
      </c>
      <c r="F169">
        <v>964.8</v>
      </c>
      <c r="G169">
        <v>54.4</v>
      </c>
      <c r="H169" t="s">
        <v>144</v>
      </c>
      <c r="I169" t="s">
        <v>106</v>
      </c>
      <c r="J169" s="65">
        <v>41812</v>
      </c>
      <c r="K169" t="s">
        <v>230</v>
      </c>
      <c r="L169">
        <v>964.8</v>
      </c>
    </row>
    <row r="170" spans="1:12" x14ac:dyDescent="0.2">
      <c r="A170" t="s">
        <v>129</v>
      </c>
      <c r="B170" t="s">
        <v>130</v>
      </c>
      <c r="C170" t="s">
        <v>94</v>
      </c>
      <c r="D170" t="s">
        <v>95</v>
      </c>
      <c r="E170" t="s">
        <v>46</v>
      </c>
      <c r="F170">
        <v>963.76</v>
      </c>
      <c r="G170">
        <v>54.5</v>
      </c>
      <c r="H170" t="s">
        <v>144</v>
      </c>
      <c r="I170" t="s">
        <v>110</v>
      </c>
      <c r="J170" s="65">
        <v>41837</v>
      </c>
      <c r="K170" t="s">
        <v>230</v>
      </c>
      <c r="L170">
        <v>963.76</v>
      </c>
    </row>
    <row r="171" spans="1:12" x14ac:dyDescent="0.2">
      <c r="A171" t="s">
        <v>129</v>
      </c>
      <c r="B171" t="s">
        <v>130</v>
      </c>
      <c r="C171" t="s">
        <v>94</v>
      </c>
      <c r="D171" t="s">
        <v>95</v>
      </c>
      <c r="E171" t="s">
        <v>47</v>
      </c>
      <c r="F171">
        <v>1670.97</v>
      </c>
      <c r="G171">
        <v>53.5</v>
      </c>
      <c r="H171" t="s">
        <v>122</v>
      </c>
      <c r="I171" t="s">
        <v>106</v>
      </c>
      <c r="J171" s="65">
        <v>41777</v>
      </c>
      <c r="K171" t="s">
        <v>230</v>
      </c>
      <c r="L171">
        <v>1670.97</v>
      </c>
    </row>
    <row r="172" spans="1:12" x14ac:dyDescent="0.2">
      <c r="A172" t="s">
        <v>231</v>
      </c>
      <c r="B172" t="s">
        <v>232</v>
      </c>
      <c r="C172" t="s">
        <v>94</v>
      </c>
      <c r="D172" t="s">
        <v>95</v>
      </c>
      <c r="E172" t="s">
        <v>41</v>
      </c>
      <c r="F172">
        <v>17.5</v>
      </c>
      <c r="G172">
        <v>67.900000000000006</v>
      </c>
      <c r="H172" t="s">
        <v>169</v>
      </c>
      <c r="I172" t="s">
        <v>104</v>
      </c>
      <c r="J172" s="65">
        <v>41807</v>
      </c>
      <c r="K172" t="s">
        <v>233</v>
      </c>
      <c r="L172">
        <v>17.5</v>
      </c>
    </row>
    <row r="173" spans="1:12" x14ac:dyDescent="0.2">
      <c r="A173" t="s">
        <v>231</v>
      </c>
      <c r="B173" t="s">
        <v>232</v>
      </c>
      <c r="C173" t="s">
        <v>94</v>
      </c>
      <c r="D173" t="s">
        <v>119</v>
      </c>
      <c r="E173" t="s">
        <v>53</v>
      </c>
      <c r="F173">
        <v>3.23</v>
      </c>
      <c r="G173">
        <v>51.1</v>
      </c>
      <c r="H173" t="s">
        <v>169</v>
      </c>
      <c r="I173" t="s">
        <v>104</v>
      </c>
      <c r="J173" s="65">
        <v>41793</v>
      </c>
      <c r="K173" t="s">
        <v>233</v>
      </c>
      <c r="L173">
        <v>3.23</v>
      </c>
    </row>
    <row r="174" spans="1:12" x14ac:dyDescent="0.2">
      <c r="A174" t="s">
        <v>231</v>
      </c>
      <c r="B174" t="s">
        <v>232</v>
      </c>
      <c r="C174" t="s">
        <v>94</v>
      </c>
      <c r="D174" t="s">
        <v>119</v>
      </c>
      <c r="E174" t="s">
        <v>54</v>
      </c>
      <c r="F174">
        <v>5.96</v>
      </c>
      <c r="G174">
        <v>47.1</v>
      </c>
      <c r="H174" t="s">
        <v>169</v>
      </c>
      <c r="I174" t="s">
        <v>104</v>
      </c>
      <c r="J174" s="65">
        <v>41793</v>
      </c>
      <c r="K174" t="s">
        <v>233</v>
      </c>
      <c r="L174">
        <v>5.96</v>
      </c>
    </row>
    <row r="175" spans="1:12" x14ac:dyDescent="0.2">
      <c r="A175" t="s">
        <v>231</v>
      </c>
      <c r="B175" t="s">
        <v>232</v>
      </c>
      <c r="C175" t="s">
        <v>94</v>
      </c>
      <c r="D175" t="s">
        <v>119</v>
      </c>
      <c r="E175" t="s">
        <v>54</v>
      </c>
      <c r="F175">
        <v>6</v>
      </c>
      <c r="G175">
        <v>48.1</v>
      </c>
      <c r="H175" t="s">
        <v>169</v>
      </c>
      <c r="I175" t="s">
        <v>104</v>
      </c>
      <c r="J175" s="65">
        <v>41807</v>
      </c>
      <c r="K175" t="s">
        <v>233</v>
      </c>
      <c r="L175">
        <v>6</v>
      </c>
    </row>
    <row r="176" spans="1:12" x14ac:dyDescent="0.2">
      <c r="A176" t="s">
        <v>231</v>
      </c>
      <c r="B176" t="s">
        <v>232</v>
      </c>
      <c r="C176" t="s">
        <v>94</v>
      </c>
      <c r="D176" t="s">
        <v>119</v>
      </c>
      <c r="E176" t="s">
        <v>55</v>
      </c>
      <c r="F176">
        <v>1.05</v>
      </c>
      <c r="G176">
        <v>60</v>
      </c>
      <c r="H176" t="s">
        <v>169</v>
      </c>
      <c r="I176" t="s">
        <v>104</v>
      </c>
      <c r="J176" s="65">
        <v>41807</v>
      </c>
      <c r="K176" t="s">
        <v>233</v>
      </c>
      <c r="L176">
        <v>1.05</v>
      </c>
    </row>
    <row r="177" spans="1:12" x14ac:dyDescent="0.2">
      <c r="A177" t="s">
        <v>131</v>
      </c>
      <c r="B177" t="s">
        <v>132</v>
      </c>
      <c r="C177" t="s">
        <v>94</v>
      </c>
      <c r="D177" t="s">
        <v>95</v>
      </c>
      <c r="E177" t="s">
        <v>49</v>
      </c>
      <c r="F177">
        <v>47.44</v>
      </c>
      <c r="G177">
        <v>30</v>
      </c>
      <c r="H177" t="s">
        <v>133</v>
      </c>
      <c r="I177" t="s">
        <v>110</v>
      </c>
      <c r="J177" s="65">
        <v>41816</v>
      </c>
      <c r="K177" t="s">
        <v>22</v>
      </c>
      <c r="L177">
        <v>47.44</v>
      </c>
    </row>
    <row r="178" spans="1:12" x14ac:dyDescent="0.2">
      <c r="A178" t="s">
        <v>131</v>
      </c>
      <c r="B178" t="s">
        <v>132</v>
      </c>
      <c r="C178" t="s">
        <v>94</v>
      </c>
      <c r="D178" t="s">
        <v>95</v>
      </c>
      <c r="E178" t="s">
        <v>41</v>
      </c>
      <c r="F178">
        <v>18.600000000000001</v>
      </c>
      <c r="G178">
        <v>76.3</v>
      </c>
      <c r="H178" t="s">
        <v>133</v>
      </c>
      <c r="I178" t="s">
        <v>106</v>
      </c>
      <c r="J178" s="65">
        <v>41756</v>
      </c>
      <c r="K178" t="s">
        <v>22</v>
      </c>
      <c r="L178">
        <v>18.600000000000001</v>
      </c>
    </row>
    <row r="179" spans="1:12" x14ac:dyDescent="0.2">
      <c r="A179" t="s">
        <v>131</v>
      </c>
      <c r="B179" t="s">
        <v>132</v>
      </c>
      <c r="C179" t="s">
        <v>94</v>
      </c>
      <c r="D179" t="s">
        <v>95</v>
      </c>
      <c r="E179" t="s">
        <v>41</v>
      </c>
      <c r="F179">
        <v>17.86</v>
      </c>
      <c r="G179">
        <v>79.5</v>
      </c>
      <c r="H179" t="s">
        <v>133</v>
      </c>
      <c r="I179" t="s">
        <v>110</v>
      </c>
      <c r="J179" s="65">
        <v>41767</v>
      </c>
      <c r="K179" t="s">
        <v>22</v>
      </c>
      <c r="L179">
        <v>17.86</v>
      </c>
    </row>
    <row r="180" spans="1:12" x14ac:dyDescent="0.2">
      <c r="A180" t="s">
        <v>131</v>
      </c>
      <c r="B180" t="s">
        <v>132</v>
      </c>
      <c r="C180" t="s">
        <v>94</v>
      </c>
      <c r="D180" t="s">
        <v>95</v>
      </c>
      <c r="E180" t="s">
        <v>41</v>
      </c>
      <c r="F180">
        <v>17.7</v>
      </c>
      <c r="G180">
        <v>80.2</v>
      </c>
      <c r="H180" t="s">
        <v>133</v>
      </c>
      <c r="I180" t="s">
        <v>104</v>
      </c>
      <c r="J180" s="65">
        <v>41772</v>
      </c>
      <c r="K180" t="s">
        <v>22</v>
      </c>
      <c r="L180">
        <v>17.7</v>
      </c>
    </row>
    <row r="181" spans="1:12" x14ac:dyDescent="0.2">
      <c r="A181" t="s">
        <v>131</v>
      </c>
      <c r="B181" t="s">
        <v>132</v>
      </c>
      <c r="C181" t="s">
        <v>94</v>
      </c>
      <c r="D181" t="s">
        <v>95</v>
      </c>
      <c r="E181" t="s">
        <v>41</v>
      </c>
      <c r="F181">
        <v>17.7</v>
      </c>
      <c r="G181">
        <v>80.2</v>
      </c>
      <c r="H181" t="s">
        <v>133</v>
      </c>
      <c r="I181" t="s">
        <v>110</v>
      </c>
      <c r="J181" s="65">
        <v>41795</v>
      </c>
      <c r="K181" t="s">
        <v>22</v>
      </c>
      <c r="L181">
        <v>17.7</v>
      </c>
    </row>
    <row r="182" spans="1:12" x14ac:dyDescent="0.2">
      <c r="A182" t="s">
        <v>131</v>
      </c>
      <c r="B182" t="s">
        <v>132</v>
      </c>
      <c r="C182" t="s">
        <v>94</v>
      </c>
      <c r="D182" t="s">
        <v>95</v>
      </c>
      <c r="E182" t="s">
        <v>41</v>
      </c>
      <c r="F182">
        <v>18</v>
      </c>
      <c r="G182">
        <v>78.8</v>
      </c>
      <c r="H182" t="s">
        <v>133</v>
      </c>
      <c r="I182" t="s">
        <v>104</v>
      </c>
      <c r="J182" s="65">
        <v>41807</v>
      </c>
      <c r="K182" t="s">
        <v>22</v>
      </c>
      <c r="L182">
        <v>18</v>
      </c>
    </row>
    <row r="183" spans="1:12" x14ac:dyDescent="0.2">
      <c r="A183" t="s">
        <v>131</v>
      </c>
      <c r="B183" t="s">
        <v>132</v>
      </c>
      <c r="C183" t="s">
        <v>94</v>
      </c>
      <c r="D183" t="s">
        <v>95</v>
      </c>
      <c r="E183" t="s">
        <v>41</v>
      </c>
      <c r="F183">
        <v>17.7</v>
      </c>
      <c r="G183">
        <v>80.2</v>
      </c>
      <c r="H183" t="s">
        <v>133</v>
      </c>
      <c r="I183" t="s">
        <v>106</v>
      </c>
      <c r="J183" s="65">
        <v>41812</v>
      </c>
      <c r="K183" t="s">
        <v>22</v>
      </c>
      <c r="L183">
        <v>17.7</v>
      </c>
    </row>
    <row r="184" spans="1:12" x14ac:dyDescent="0.2">
      <c r="A184" t="s">
        <v>131</v>
      </c>
      <c r="B184" t="s">
        <v>132</v>
      </c>
      <c r="C184" t="s">
        <v>94</v>
      </c>
      <c r="D184" t="s">
        <v>95</v>
      </c>
      <c r="E184" t="s">
        <v>41</v>
      </c>
      <c r="F184">
        <v>18.190000000000001</v>
      </c>
      <c r="G184">
        <v>78</v>
      </c>
      <c r="H184" t="s">
        <v>133</v>
      </c>
      <c r="I184" t="s">
        <v>110</v>
      </c>
      <c r="J184" s="65">
        <v>41816</v>
      </c>
      <c r="K184" t="s">
        <v>22</v>
      </c>
      <c r="L184">
        <v>18.190000000000001</v>
      </c>
    </row>
    <row r="185" spans="1:12" x14ac:dyDescent="0.2">
      <c r="A185" t="s">
        <v>131</v>
      </c>
      <c r="B185" t="s">
        <v>132</v>
      </c>
      <c r="C185" t="s">
        <v>94</v>
      </c>
      <c r="D185" t="s">
        <v>95</v>
      </c>
      <c r="E185" t="s">
        <v>41</v>
      </c>
      <c r="F185">
        <v>17.899999999999999</v>
      </c>
      <c r="G185">
        <v>79.3</v>
      </c>
      <c r="H185" t="s">
        <v>133</v>
      </c>
      <c r="I185" t="s">
        <v>106</v>
      </c>
      <c r="J185" s="65">
        <v>41833</v>
      </c>
      <c r="K185" t="s">
        <v>22</v>
      </c>
      <c r="L185">
        <v>17.899999999999999</v>
      </c>
    </row>
    <row r="186" spans="1:12" x14ac:dyDescent="0.2">
      <c r="A186" t="s">
        <v>131</v>
      </c>
      <c r="B186" t="s">
        <v>132</v>
      </c>
      <c r="C186" t="s">
        <v>94</v>
      </c>
      <c r="D186" t="s">
        <v>95</v>
      </c>
      <c r="E186" t="s">
        <v>41</v>
      </c>
      <c r="F186">
        <v>18.2</v>
      </c>
      <c r="G186">
        <v>78</v>
      </c>
      <c r="H186" t="s">
        <v>133</v>
      </c>
      <c r="I186" t="s">
        <v>110</v>
      </c>
      <c r="J186" s="65">
        <v>41837</v>
      </c>
      <c r="K186" t="s">
        <v>22</v>
      </c>
      <c r="L186">
        <v>18.2</v>
      </c>
    </row>
    <row r="187" spans="1:12" x14ac:dyDescent="0.2">
      <c r="A187" t="s">
        <v>131</v>
      </c>
      <c r="B187" t="s">
        <v>132</v>
      </c>
      <c r="C187" t="s">
        <v>94</v>
      </c>
      <c r="D187" t="s">
        <v>95</v>
      </c>
      <c r="E187" t="s">
        <v>41</v>
      </c>
      <c r="F187">
        <v>18</v>
      </c>
      <c r="G187">
        <v>78.8</v>
      </c>
      <c r="H187" t="s">
        <v>133</v>
      </c>
      <c r="I187" t="s">
        <v>106</v>
      </c>
      <c r="J187" s="65">
        <v>41868</v>
      </c>
      <c r="K187" t="s">
        <v>22</v>
      </c>
      <c r="L187">
        <v>18</v>
      </c>
    </row>
    <row r="188" spans="1:12" x14ac:dyDescent="0.2">
      <c r="A188" t="s">
        <v>131</v>
      </c>
      <c r="B188" t="s">
        <v>132</v>
      </c>
      <c r="C188" t="s">
        <v>94</v>
      </c>
      <c r="D188" t="s">
        <v>95</v>
      </c>
      <c r="E188" t="s">
        <v>42</v>
      </c>
      <c r="F188">
        <v>41.2</v>
      </c>
      <c r="G188">
        <v>72.099999999999994</v>
      </c>
      <c r="H188" t="s">
        <v>133</v>
      </c>
      <c r="I188" t="s">
        <v>106</v>
      </c>
      <c r="J188" s="65">
        <v>41756</v>
      </c>
      <c r="K188" t="s">
        <v>22</v>
      </c>
      <c r="L188">
        <v>41.2</v>
      </c>
    </row>
    <row r="189" spans="1:12" x14ac:dyDescent="0.2">
      <c r="A189" t="s">
        <v>131</v>
      </c>
      <c r="B189" t="s">
        <v>132</v>
      </c>
      <c r="C189" t="s">
        <v>94</v>
      </c>
      <c r="D189" t="s">
        <v>95</v>
      </c>
      <c r="E189" t="s">
        <v>42</v>
      </c>
      <c r="F189">
        <v>38.9</v>
      </c>
      <c r="G189">
        <v>76.400000000000006</v>
      </c>
      <c r="H189" t="s">
        <v>133</v>
      </c>
      <c r="I189" t="s">
        <v>104</v>
      </c>
      <c r="J189" s="65">
        <v>41793</v>
      </c>
      <c r="K189" t="s">
        <v>22</v>
      </c>
      <c r="L189">
        <v>38.9</v>
      </c>
    </row>
    <row r="190" spans="1:12" x14ac:dyDescent="0.2">
      <c r="A190" t="s">
        <v>131</v>
      </c>
      <c r="B190" t="s">
        <v>132</v>
      </c>
      <c r="C190" t="s">
        <v>94</v>
      </c>
      <c r="D190" t="s">
        <v>95</v>
      </c>
      <c r="E190" t="s">
        <v>42</v>
      </c>
      <c r="F190">
        <v>36.020000000000003</v>
      </c>
      <c r="G190">
        <v>82.5</v>
      </c>
      <c r="H190" t="s">
        <v>133</v>
      </c>
      <c r="I190" t="s">
        <v>110</v>
      </c>
      <c r="J190" s="65">
        <v>41837</v>
      </c>
      <c r="K190" t="s">
        <v>22</v>
      </c>
      <c r="L190">
        <v>36.020000000000003</v>
      </c>
    </row>
    <row r="191" spans="1:12" x14ac:dyDescent="0.2">
      <c r="A191" t="s">
        <v>131</v>
      </c>
      <c r="B191" t="s">
        <v>132</v>
      </c>
      <c r="C191" t="s">
        <v>94</v>
      </c>
      <c r="D191" t="s">
        <v>95</v>
      </c>
      <c r="E191" t="s">
        <v>42</v>
      </c>
      <c r="F191">
        <v>38.6</v>
      </c>
      <c r="G191">
        <v>77</v>
      </c>
      <c r="H191" t="s">
        <v>133</v>
      </c>
      <c r="I191" t="s">
        <v>104</v>
      </c>
      <c r="J191" s="65">
        <v>41851</v>
      </c>
      <c r="K191" t="s">
        <v>22</v>
      </c>
      <c r="L191">
        <v>38.6</v>
      </c>
    </row>
    <row r="192" spans="1:12" x14ac:dyDescent="0.2">
      <c r="A192" t="s">
        <v>131</v>
      </c>
      <c r="B192" t="s">
        <v>132</v>
      </c>
      <c r="C192" t="s">
        <v>94</v>
      </c>
      <c r="D192" t="s">
        <v>95</v>
      </c>
      <c r="E192" t="s">
        <v>42</v>
      </c>
      <c r="F192">
        <v>38.6</v>
      </c>
      <c r="G192">
        <v>77</v>
      </c>
      <c r="H192" t="s">
        <v>133</v>
      </c>
      <c r="I192" t="s">
        <v>106</v>
      </c>
      <c r="J192" s="65">
        <v>41868</v>
      </c>
      <c r="K192" t="s">
        <v>22</v>
      </c>
      <c r="L192">
        <v>38.6</v>
      </c>
    </row>
    <row r="193" spans="1:12" x14ac:dyDescent="0.2">
      <c r="A193" t="s">
        <v>131</v>
      </c>
      <c r="B193" t="s">
        <v>132</v>
      </c>
      <c r="C193" t="s">
        <v>94</v>
      </c>
      <c r="D193" t="s">
        <v>119</v>
      </c>
      <c r="E193" t="s">
        <v>60</v>
      </c>
      <c r="F193">
        <v>10.01</v>
      </c>
      <c r="G193">
        <v>0</v>
      </c>
      <c r="H193" t="s">
        <v>133</v>
      </c>
      <c r="I193" t="s">
        <v>106</v>
      </c>
      <c r="J193" s="65">
        <v>41756</v>
      </c>
      <c r="K193" t="s">
        <v>22</v>
      </c>
      <c r="L193">
        <v>10.01</v>
      </c>
    </row>
    <row r="194" spans="1:12" x14ac:dyDescent="0.2">
      <c r="A194" t="s">
        <v>131</v>
      </c>
      <c r="B194" t="s">
        <v>132</v>
      </c>
      <c r="C194" t="s">
        <v>94</v>
      </c>
      <c r="D194" t="s">
        <v>119</v>
      </c>
      <c r="E194" t="s">
        <v>60</v>
      </c>
      <c r="F194">
        <v>10.11</v>
      </c>
      <c r="G194">
        <v>0</v>
      </c>
      <c r="H194" t="s">
        <v>133</v>
      </c>
      <c r="I194" t="s">
        <v>110</v>
      </c>
      <c r="J194" s="65">
        <v>41767</v>
      </c>
      <c r="K194" t="s">
        <v>22</v>
      </c>
      <c r="L194">
        <v>10.11</v>
      </c>
    </row>
    <row r="195" spans="1:12" x14ac:dyDescent="0.2">
      <c r="A195" t="s">
        <v>131</v>
      </c>
      <c r="B195" t="s">
        <v>132</v>
      </c>
      <c r="C195" t="s">
        <v>94</v>
      </c>
      <c r="D195" t="s">
        <v>119</v>
      </c>
      <c r="E195" t="s">
        <v>60</v>
      </c>
      <c r="F195">
        <v>10.92</v>
      </c>
      <c r="G195">
        <v>0</v>
      </c>
      <c r="H195" t="s">
        <v>133</v>
      </c>
      <c r="I195" t="s">
        <v>104</v>
      </c>
      <c r="J195" s="65">
        <v>41807</v>
      </c>
      <c r="K195" t="s">
        <v>22</v>
      </c>
      <c r="L195">
        <v>10.92</v>
      </c>
    </row>
    <row r="196" spans="1:12" x14ac:dyDescent="0.2">
      <c r="A196" t="s">
        <v>131</v>
      </c>
      <c r="B196" t="s">
        <v>132</v>
      </c>
      <c r="C196" t="s">
        <v>94</v>
      </c>
      <c r="D196" t="s">
        <v>119</v>
      </c>
      <c r="E196" t="s">
        <v>60</v>
      </c>
      <c r="F196">
        <v>9.86</v>
      </c>
      <c r="G196">
        <v>0</v>
      </c>
      <c r="H196" t="s">
        <v>133</v>
      </c>
      <c r="I196" t="s">
        <v>106</v>
      </c>
      <c r="J196" s="65">
        <v>41812</v>
      </c>
      <c r="K196" t="s">
        <v>22</v>
      </c>
      <c r="L196">
        <v>9.86</v>
      </c>
    </row>
    <row r="197" spans="1:12" x14ac:dyDescent="0.2">
      <c r="A197" t="s">
        <v>131</v>
      </c>
      <c r="B197" t="s">
        <v>132</v>
      </c>
      <c r="C197" t="s">
        <v>94</v>
      </c>
      <c r="D197" t="s">
        <v>119</v>
      </c>
      <c r="E197" t="s">
        <v>60</v>
      </c>
      <c r="F197">
        <v>9.84</v>
      </c>
      <c r="G197">
        <v>0</v>
      </c>
      <c r="H197" t="s">
        <v>133</v>
      </c>
      <c r="I197" t="s">
        <v>106</v>
      </c>
      <c r="J197" s="65">
        <v>41833</v>
      </c>
      <c r="K197" t="s">
        <v>22</v>
      </c>
      <c r="L197">
        <v>9.84</v>
      </c>
    </row>
    <row r="198" spans="1:12" x14ac:dyDescent="0.2">
      <c r="A198" t="s">
        <v>131</v>
      </c>
      <c r="B198" t="s">
        <v>132</v>
      </c>
      <c r="C198" t="s">
        <v>94</v>
      </c>
      <c r="D198" t="s">
        <v>119</v>
      </c>
      <c r="E198" t="s">
        <v>60</v>
      </c>
      <c r="F198">
        <v>10.53</v>
      </c>
      <c r="G198">
        <v>0</v>
      </c>
      <c r="H198" t="s">
        <v>133</v>
      </c>
      <c r="I198" t="s">
        <v>106</v>
      </c>
      <c r="J198" s="65">
        <v>41868</v>
      </c>
      <c r="K198" t="s">
        <v>22</v>
      </c>
      <c r="L198">
        <v>10.53</v>
      </c>
    </row>
    <row r="199" spans="1:12" x14ac:dyDescent="0.2">
      <c r="A199" t="s">
        <v>131</v>
      </c>
      <c r="B199" t="s">
        <v>132</v>
      </c>
      <c r="C199" t="s">
        <v>94</v>
      </c>
      <c r="D199" t="s">
        <v>119</v>
      </c>
      <c r="E199" t="s">
        <v>77</v>
      </c>
      <c r="F199">
        <v>10.48</v>
      </c>
      <c r="G199">
        <v>28.1</v>
      </c>
      <c r="H199" t="s">
        <v>133</v>
      </c>
      <c r="I199" t="s">
        <v>104</v>
      </c>
      <c r="J199" s="65">
        <v>41851</v>
      </c>
      <c r="K199" t="s">
        <v>22</v>
      </c>
      <c r="L199">
        <v>10.48</v>
      </c>
    </row>
    <row r="200" spans="1:12" x14ac:dyDescent="0.2">
      <c r="A200" t="s">
        <v>131</v>
      </c>
      <c r="B200" t="s">
        <v>132</v>
      </c>
      <c r="C200" t="s">
        <v>94</v>
      </c>
      <c r="D200" t="s">
        <v>119</v>
      </c>
      <c r="E200" t="s">
        <v>59</v>
      </c>
      <c r="F200">
        <v>11.18</v>
      </c>
      <c r="G200">
        <v>26</v>
      </c>
      <c r="H200" t="s">
        <v>133</v>
      </c>
      <c r="I200" t="s">
        <v>106</v>
      </c>
      <c r="J200" s="65">
        <v>41756</v>
      </c>
      <c r="K200" t="s">
        <v>22</v>
      </c>
      <c r="L200">
        <v>11.18</v>
      </c>
    </row>
    <row r="201" spans="1:12" x14ac:dyDescent="0.2">
      <c r="A201" t="s">
        <v>131</v>
      </c>
      <c r="B201" t="s">
        <v>132</v>
      </c>
      <c r="C201" t="s">
        <v>94</v>
      </c>
      <c r="D201" t="s">
        <v>119</v>
      </c>
      <c r="E201" t="s">
        <v>59</v>
      </c>
      <c r="F201">
        <v>12.28</v>
      </c>
      <c r="G201">
        <v>28.6</v>
      </c>
      <c r="H201" t="s">
        <v>133</v>
      </c>
      <c r="I201" t="s">
        <v>104</v>
      </c>
      <c r="J201" s="65">
        <v>41772</v>
      </c>
      <c r="K201" t="s">
        <v>22</v>
      </c>
      <c r="L201">
        <v>12.28</v>
      </c>
    </row>
    <row r="202" spans="1:12" x14ac:dyDescent="0.2">
      <c r="A202" t="s">
        <v>131</v>
      </c>
      <c r="B202" t="s">
        <v>132</v>
      </c>
      <c r="C202" t="s">
        <v>94</v>
      </c>
      <c r="D202" t="s">
        <v>119</v>
      </c>
      <c r="E202" t="s">
        <v>59</v>
      </c>
      <c r="F202">
        <v>11.49</v>
      </c>
      <c r="G202">
        <v>26.7</v>
      </c>
      <c r="H202" t="s">
        <v>133</v>
      </c>
      <c r="I202" t="s">
        <v>104</v>
      </c>
      <c r="J202" s="65">
        <v>41793</v>
      </c>
      <c r="K202" t="s">
        <v>22</v>
      </c>
      <c r="L202">
        <v>11.49</v>
      </c>
    </row>
    <row r="203" spans="1:12" x14ac:dyDescent="0.2">
      <c r="A203" t="s">
        <v>131</v>
      </c>
      <c r="B203" t="s">
        <v>132</v>
      </c>
      <c r="C203" t="s">
        <v>94</v>
      </c>
      <c r="D203" t="s">
        <v>119</v>
      </c>
      <c r="E203" t="s">
        <v>59</v>
      </c>
      <c r="F203">
        <v>12.93</v>
      </c>
      <c r="G203">
        <v>30.1</v>
      </c>
      <c r="H203" t="s">
        <v>133</v>
      </c>
      <c r="I203" t="s">
        <v>106</v>
      </c>
      <c r="J203" s="65">
        <v>41812</v>
      </c>
      <c r="K203" t="s">
        <v>22</v>
      </c>
      <c r="L203">
        <v>12.93</v>
      </c>
    </row>
    <row r="204" spans="1:12" x14ac:dyDescent="0.2">
      <c r="A204" t="s">
        <v>131</v>
      </c>
      <c r="B204" t="s">
        <v>132</v>
      </c>
      <c r="C204" t="s">
        <v>94</v>
      </c>
      <c r="D204" t="s">
        <v>119</v>
      </c>
      <c r="E204" t="s">
        <v>59</v>
      </c>
      <c r="F204">
        <v>11.78</v>
      </c>
      <c r="G204">
        <v>27.4</v>
      </c>
      <c r="H204" t="s">
        <v>133</v>
      </c>
      <c r="I204" t="s">
        <v>110</v>
      </c>
      <c r="J204" s="65">
        <v>41816</v>
      </c>
      <c r="K204" t="s">
        <v>22</v>
      </c>
      <c r="L204">
        <v>11.78</v>
      </c>
    </row>
    <row r="205" spans="1:12" x14ac:dyDescent="0.2">
      <c r="A205" t="s">
        <v>131</v>
      </c>
      <c r="B205" t="s">
        <v>132</v>
      </c>
      <c r="C205" t="s">
        <v>94</v>
      </c>
      <c r="D205" t="s">
        <v>119</v>
      </c>
      <c r="E205" t="s">
        <v>59</v>
      </c>
      <c r="F205">
        <v>12.88</v>
      </c>
      <c r="G205">
        <v>30</v>
      </c>
      <c r="H205" t="s">
        <v>133</v>
      </c>
      <c r="I205" t="s">
        <v>106</v>
      </c>
      <c r="J205" s="65">
        <v>41833</v>
      </c>
      <c r="K205" t="s">
        <v>22</v>
      </c>
      <c r="L205">
        <v>12.88</v>
      </c>
    </row>
    <row r="206" spans="1:12" x14ac:dyDescent="0.2">
      <c r="A206" t="s">
        <v>131</v>
      </c>
      <c r="B206" t="s">
        <v>132</v>
      </c>
      <c r="C206" t="s">
        <v>94</v>
      </c>
      <c r="D206" t="s">
        <v>119</v>
      </c>
      <c r="E206" t="s">
        <v>59</v>
      </c>
      <c r="F206">
        <v>11.79</v>
      </c>
      <c r="G206">
        <v>27.4</v>
      </c>
      <c r="H206" t="s">
        <v>133</v>
      </c>
      <c r="I206" t="s">
        <v>106</v>
      </c>
      <c r="J206" s="65">
        <v>41868</v>
      </c>
      <c r="K206" t="s">
        <v>22</v>
      </c>
      <c r="L206">
        <v>11.79</v>
      </c>
    </row>
    <row r="207" spans="1:12" x14ac:dyDescent="0.2">
      <c r="A207" t="s">
        <v>131</v>
      </c>
      <c r="B207" t="s">
        <v>132</v>
      </c>
      <c r="C207" t="s">
        <v>94</v>
      </c>
      <c r="D207" t="s">
        <v>119</v>
      </c>
      <c r="E207" t="s">
        <v>72</v>
      </c>
      <c r="F207">
        <v>5.55</v>
      </c>
      <c r="G207">
        <v>46</v>
      </c>
      <c r="H207" t="s">
        <v>133</v>
      </c>
      <c r="I207" t="s">
        <v>104</v>
      </c>
      <c r="J207" s="65">
        <v>41772</v>
      </c>
      <c r="K207" t="s">
        <v>22</v>
      </c>
      <c r="L207">
        <v>5.55</v>
      </c>
    </row>
    <row r="208" spans="1:12" x14ac:dyDescent="0.2">
      <c r="A208" t="s">
        <v>131</v>
      </c>
      <c r="B208" t="s">
        <v>132</v>
      </c>
      <c r="C208" t="s">
        <v>94</v>
      </c>
      <c r="D208" t="s">
        <v>119</v>
      </c>
      <c r="E208" t="s">
        <v>72</v>
      </c>
      <c r="F208">
        <v>5.63</v>
      </c>
      <c r="G208">
        <v>46.6</v>
      </c>
      <c r="H208" t="s">
        <v>133</v>
      </c>
      <c r="I208" t="s">
        <v>104</v>
      </c>
      <c r="J208" s="65">
        <v>41793</v>
      </c>
      <c r="K208" t="s">
        <v>22</v>
      </c>
      <c r="L208">
        <v>5.63</v>
      </c>
    </row>
    <row r="209" spans="1:12" x14ac:dyDescent="0.2">
      <c r="A209" t="s">
        <v>131</v>
      </c>
      <c r="B209" t="s">
        <v>132</v>
      </c>
      <c r="C209" t="s">
        <v>94</v>
      </c>
      <c r="D209" t="s">
        <v>119</v>
      </c>
      <c r="E209" t="s">
        <v>53</v>
      </c>
      <c r="F209">
        <v>2.86</v>
      </c>
      <c r="G209">
        <v>60.5</v>
      </c>
      <c r="H209" t="s">
        <v>133</v>
      </c>
      <c r="I209" t="s">
        <v>106</v>
      </c>
      <c r="J209" s="65">
        <v>41756</v>
      </c>
      <c r="K209" t="s">
        <v>22</v>
      </c>
      <c r="L209">
        <v>2.86</v>
      </c>
    </row>
    <row r="210" spans="1:12" x14ac:dyDescent="0.2">
      <c r="A210" t="s">
        <v>131</v>
      </c>
      <c r="B210" t="s">
        <v>132</v>
      </c>
      <c r="C210" t="s">
        <v>94</v>
      </c>
      <c r="D210" t="s">
        <v>119</v>
      </c>
      <c r="E210" t="s">
        <v>53</v>
      </c>
      <c r="F210">
        <v>2.79</v>
      </c>
      <c r="G210">
        <v>59</v>
      </c>
      <c r="H210" t="s">
        <v>133</v>
      </c>
      <c r="I210" t="s">
        <v>104</v>
      </c>
      <c r="J210" s="65">
        <v>41772</v>
      </c>
      <c r="K210" t="s">
        <v>22</v>
      </c>
      <c r="L210">
        <v>2.79</v>
      </c>
    </row>
    <row r="211" spans="1:12" x14ac:dyDescent="0.2">
      <c r="A211" t="s">
        <v>131</v>
      </c>
      <c r="B211" t="s">
        <v>132</v>
      </c>
      <c r="C211" t="s">
        <v>94</v>
      </c>
      <c r="D211" t="s">
        <v>119</v>
      </c>
      <c r="E211" t="s">
        <v>53</v>
      </c>
      <c r="F211">
        <v>3.02</v>
      </c>
      <c r="G211">
        <v>63.8</v>
      </c>
      <c r="H211" t="s">
        <v>133</v>
      </c>
      <c r="I211" t="s">
        <v>104</v>
      </c>
      <c r="J211" s="65">
        <v>41793</v>
      </c>
      <c r="K211" t="s">
        <v>22</v>
      </c>
      <c r="L211">
        <v>3.02</v>
      </c>
    </row>
    <row r="212" spans="1:12" x14ac:dyDescent="0.2">
      <c r="A212" t="s">
        <v>131</v>
      </c>
      <c r="B212" t="s">
        <v>132</v>
      </c>
      <c r="C212" t="s">
        <v>94</v>
      </c>
      <c r="D212" t="s">
        <v>119</v>
      </c>
      <c r="E212" t="s">
        <v>53</v>
      </c>
      <c r="F212">
        <v>3.13</v>
      </c>
      <c r="G212">
        <v>66.2</v>
      </c>
      <c r="H212" t="s">
        <v>133</v>
      </c>
      <c r="I212" t="s">
        <v>110</v>
      </c>
      <c r="J212" s="65">
        <v>41795</v>
      </c>
      <c r="K212" t="s">
        <v>22</v>
      </c>
      <c r="L212">
        <v>3.13</v>
      </c>
    </row>
    <row r="213" spans="1:12" x14ac:dyDescent="0.2">
      <c r="A213" t="s">
        <v>131</v>
      </c>
      <c r="B213" t="s">
        <v>132</v>
      </c>
      <c r="C213" t="s">
        <v>94</v>
      </c>
      <c r="D213" t="s">
        <v>119</v>
      </c>
      <c r="E213" t="s">
        <v>53</v>
      </c>
      <c r="F213">
        <v>2.94</v>
      </c>
      <c r="G213">
        <v>62.2</v>
      </c>
      <c r="H213" t="s">
        <v>133</v>
      </c>
      <c r="I213" t="s">
        <v>106</v>
      </c>
      <c r="J213" s="65">
        <v>41812</v>
      </c>
      <c r="K213" t="s">
        <v>22</v>
      </c>
      <c r="L213">
        <v>2.94</v>
      </c>
    </row>
    <row r="214" spans="1:12" x14ac:dyDescent="0.2">
      <c r="A214" t="s">
        <v>131</v>
      </c>
      <c r="B214" t="s">
        <v>132</v>
      </c>
      <c r="C214" t="s">
        <v>94</v>
      </c>
      <c r="D214" t="s">
        <v>119</v>
      </c>
      <c r="E214" t="s">
        <v>53</v>
      </c>
      <c r="F214">
        <v>3.05</v>
      </c>
      <c r="G214">
        <v>64.5</v>
      </c>
      <c r="H214" t="s">
        <v>133</v>
      </c>
      <c r="I214" t="s">
        <v>106</v>
      </c>
      <c r="J214" s="65">
        <v>41833</v>
      </c>
      <c r="K214" t="s">
        <v>22</v>
      </c>
      <c r="L214">
        <v>3.05</v>
      </c>
    </row>
    <row r="215" spans="1:12" x14ac:dyDescent="0.2">
      <c r="A215" t="s">
        <v>131</v>
      </c>
      <c r="B215" t="s">
        <v>132</v>
      </c>
      <c r="C215" t="s">
        <v>94</v>
      </c>
      <c r="D215" t="s">
        <v>119</v>
      </c>
      <c r="E215" t="s">
        <v>53</v>
      </c>
      <c r="F215">
        <v>2.76</v>
      </c>
      <c r="G215">
        <v>58.4</v>
      </c>
      <c r="H215" t="s">
        <v>133</v>
      </c>
      <c r="I215" t="s">
        <v>110</v>
      </c>
      <c r="J215" s="65">
        <v>41837</v>
      </c>
      <c r="K215" t="s">
        <v>22</v>
      </c>
      <c r="L215">
        <v>2.76</v>
      </c>
    </row>
    <row r="216" spans="1:12" x14ac:dyDescent="0.2">
      <c r="A216" t="s">
        <v>131</v>
      </c>
      <c r="B216" t="s">
        <v>132</v>
      </c>
      <c r="C216" t="s">
        <v>94</v>
      </c>
      <c r="D216" t="s">
        <v>119</v>
      </c>
      <c r="E216" t="s">
        <v>53</v>
      </c>
      <c r="F216">
        <v>2.84</v>
      </c>
      <c r="G216">
        <v>60</v>
      </c>
      <c r="H216" t="s">
        <v>133</v>
      </c>
      <c r="I216" t="s">
        <v>104</v>
      </c>
      <c r="J216" s="65">
        <v>41851</v>
      </c>
      <c r="K216" t="s">
        <v>22</v>
      </c>
      <c r="L216">
        <v>2.84</v>
      </c>
    </row>
    <row r="217" spans="1:12" x14ac:dyDescent="0.2">
      <c r="A217" t="s">
        <v>131</v>
      </c>
      <c r="B217" t="s">
        <v>132</v>
      </c>
      <c r="C217" t="s">
        <v>94</v>
      </c>
      <c r="D217" t="s">
        <v>119</v>
      </c>
      <c r="E217" t="s">
        <v>53</v>
      </c>
      <c r="F217">
        <v>2.62</v>
      </c>
      <c r="G217">
        <v>55.4</v>
      </c>
      <c r="H217" t="s">
        <v>133</v>
      </c>
      <c r="I217" t="s">
        <v>106</v>
      </c>
      <c r="J217" s="65">
        <v>41868</v>
      </c>
      <c r="K217" t="s">
        <v>22</v>
      </c>
      <c r="L217">
        <v>2.62</v>
      </c>
    </row>
    <row r="218" spans="1:12" x14ac:dyDescent="0.2">
      <c r="A218" t="s">
        <v>131</v>
      </c>
      <c r="B218" t="s">
        <v>132</v>
      </c>
      <c r="C218" t="s">
        <v>94</v>
      </c>
      <c r="D218" t="s">
        <v>119</v>
      </c>
      <c r="E218" t="s">
        <v>54</v>
      </c>
      <c r="F218">
        <v>5.94</v>
      </c>
      <c r="G218">
        <v>62.5</v>
      </c>
      <c r="H218" t="s">
        <v>133</v>
      </c>
      <c r="I218" t="s">
        <v>104</v>
      </c>
      <c r="J218" s="65">
        <v>41807</v>
      </c>
      <c r="K218" t="s">
        <v>22</v>
      </c>
      <c r="L218">
        <v>5.94</v>
      </c>
    </row>
    <row r="219" spans="1:12" x14ac:dyDescent="0.2">
      <c r="A219" t="s">
        <v>131</v>
      </c>
      <c r="B219" t="s">
        <v>132</v>
      </c>
      <c r="C219" t="s">
        <v>94</v>
      </c>
      <c r="D219" t="s">
        <v>119</v>
      </c>
      <c r="E219" t="s">
        <v>54</v>
      </c>
      <c r="F219">
        <v>5.6</v>
      </c>
      <c r="G219">
        <v>58.9</v>
      </c>
      <c r="H219" t="s">
        <v>133</v>
      </c>
      <c r="I219" t="s">
        <v>106</v>
      </c>
      <c r="J219" s="65">
        <v>41812</v>
      </c>
      <c r="K219" t="s">
        <v>22</v>
      </c>
      <c r="L219">
        <v>5.6</v>
      </c>
    </row>
    <row r="220" spans="1:12" x14ac:dyDescent="0.2">
      <c r="A220" t="s">
        <v>131</v>
      </c>
      <c r="B220" t="s">
        <v>132</v>
      </c>
      <c r="C220" t="s">
        <v>94</v>
      </c>
      <c r="D220" t="s">
        <v>119</v>
      </c>
      <c r="E220" t="s">
        <v>54</v>
      </c>
      <c r="F220">
        <v>5.45</v>
      </c>
      <c r="G220">
        <v>57.3</v>
      </c>
      <c r="H220" t="s">
        <v>133</v>
      </c>
      <c r="I220" t="s">
        <v>110</v>
      </c>
      <c r="J220" s="65">
        <v>41816</v>
      </c>
      <c r="K220" t="s">
        <v>22</v>
      </c>
      <c r="L220">
        <v>5.45</v>
      </c>
    </row>
    <row r="221" spans="1:12" x14ac:dyDescent="0.2">
      <c r="A221" t="s">
        <v>131</v>
      </c>
      <c r="B221" t="s">
        <v>132</v>
      </c>
      <c r="C221" t="s">
        <v>94</v>
      </c>
      <c r="D221" t="s">
        <v>119</v>
      </c>
      <c r="E221" t="s">
        <v>55</v>
      </c>
      <c r="F221">
        <v>0.9</v>
      </c>
      <c r="G221">
        <v>66.7</v>
      </c>
      <c r="H221" t="s">
        <v>133</v>
      </c>
      <c r="I221" t="s">
        <v>106</v>
      </c>
      <c r="J221" s="65">
        <v>41756</v>
      </c>
      <c r="K221" t="s">
        <v>22</v>
      </c>
      <c r="L221">
        <v>0.9</v>
      </c>
    </row>
    <row r="222" spans="1:12" x14ac:dyDescent="0.2">
      <c r="A222" t="s">
        <v>131</v>
      </c>
      <c r="B222" t="s">
        <v>132</v>
      </c>
      <c r="C222" t="s">
        <v>94</v>
      </c>
      <c r="D222" t="s">
        <v>119</v>
      </c>
      <c r="E222" t="s">
        <v>55</v>
      </c>
      <c r="F222">
        <v>0.95</v>
      </c>
      <c r="G222">
        <v>70.400000000000006</v>
      </c>
      <c r="H222" t="s">
        <v>133</v>
      </c>
      <c r="I222" t="s">
        <v>104</v>
      </c>
      <c r="J222" s="65">
        <v>41772</v>
      </c>
      <c r="K222" t="s">
        <v>22</v>
      </c>
      <c r="L222">
        <v>0.95</v>
      </c>
    </row>
    <row r="223" spans="1:12" x14ac:dyDescent="0.2">
      <c r="A223" t="s">
        <v>131</v>
      </c>
      <c r="B223" t="s">
        <v>132</v>
      </c>
      <c r="C223" t="s">
        <v>94</v>
      </c>
      <c r="D223" t="s">
        <v>119</v>
      </c>
      <c r="E223" t="s">
        <v>55</v>
      </c>
      <c r="F223">
        <v>1</v>
      </c>
      <c r="G223">
        <v>74.099999999999994</v>
      </c>
      <c r="H223" t="s">
        <v>133</v>
      </c>
      <c r="I223" t="s">
        <v>110</v>
      </c>
      <c r="J223" s="65">
        <v>41795</v>
      </c>
      <c r="K223" t="s">
        <v>22</v>
      </c>
      <c r="L223">
        <v>1</v>
      </c>
    </row>
    <row r="224" spans="1:12" x14ac:dyDescent="0.2">
      <c r="A224" t="s">
        <v>131</v>
      </c>
      <c r="B224" t="s">
        <v>132</v>
      </c>
      <c r="C224" t="s">
        <v>94</v>
      </c>
      <c r="D224" t="s">
        <v>119</v>
      </c>
      <c r="E224" t="s">
        <v>55</v>
      </c>
      <c r="F224">
        <v>0.95</v>
      </c>
      <c r="G224">
        <v>70.400000000000006</v>
      </c>
      <c r="H224" t="s">
        <v>133</v>
      </c>
      <c r="I224" t="s">
        <v>104</v>
      </c>
      <c r="J224" s="65">
        <v>41807</v>
      </c>
      <c r="K224" t="s">
        <v>22</v>
      </c>
      <c r="L224">
        <v>0.95</v>
      </c>
    </row>
    <row r="225" spans="1:12" x14ac:dyDescent="0.2">
      <c r="A225" t="s">
        <v>131</v>
      </c>
      <c r="B225" t="s">
        <v>132</v>
      </c>
      <c r="C225" t="s">
        <v>94</v>
      </c>
      <c r="D225" t="s">
        <v>119</v>
      </c>
      <c r="E225" t="s">
        <v>55</v>
      </c>
      <c r="F225">
        <v>0.9</v>
      </c>
      <c r="G225">
        <v>66.7</v>
      </c>
      <c r="H225" t="s">
        <v>133</v>
      </c>
      <c r="I225" t="s">
        <v>104</v>
      </c>
      <c r="J225" s="65">
        <v>41851</v>
      </c>
      <c r="K225" t="s">
        <v>22</v>
      </c>
      <c r="L225">
        <v>0.9</v>
      </c>
    </row>
    <row r="226" spans="1:12" x14ac:dyDescent="0.2">
      <c r="A226" t="s">
        <v>134</v>
      </c>
      <c r="B226" t="s">
        <v>135</v>
      </c>
      <c r="C226" t="s">
        <v>94</v>
      </c>
      <c r="D226" t="s">
        <v>95</v>
      </c>
      <c r="E226" t="s">
        <v>44</v>
      </c>
      <c r="F226">
        <v>137.4</v>
      </c>
      <c r="G226">
        <v>82.4</v>
      </c>
      <c r="H226" t="s">
        <v>113</v>
      </c>
      <c r="I226" t="s">
        <v>106</v>
      </c>
      <c r="J226" s="65">
        <v>41756</v>
      </c>
      <c r="K226" t="s">
        <v>234</v>
      </c>
      <c r="L226">
        <v>137.4</v>
      </c>
    </row>
    <row r="227" spans="1:12" x14ac:dyDescent="0.2">
      <c r="A227" t="s">
        <v>134</v>
      </c>
      <c r="B227" t="s">
        <v>135</v>
      </c>
      <c r="C227" t="s">
        <v>94</v>
      </c>
      <c r="D227" t="s">
        <v>95</v>
      </c>
      <c r="E227" t="s">
        <v>44</v>
      </c>
      <c r="F227">
        <v>140.75</v>
      </c>
      <c r="G227">
        <v>80.5</v>
      </c>
      <c r="H227" t="s">
        <v>113</v>
      </c>
      <c r="I227" t="s">
        <v>110</v>
      </c>
      <c r="J227" s="65">
        <v>41781</v>
      </c>
      <c r="K227" t="s">
        <v>234</v>
      </c>
      <c r="L227">
        <v>140.75</v>
      </c>
    </row>
    <row r="228" spans="1:12" x14ac:dyDescent="0.2">
      <c r="A228" t="s">
        <v>134</v>
      </c>
      <c r="B228" t="s">
        <v>135</v>
      </c>
      <c r="C228" t="s">
        <v>94</v>
      </c>
      <c r="D228" t="s">
        <v>95</v>
      </c>
      <c r="E228" t="s">
        <v>44</v>
      </c>
      <c r="F228">
        <v>150.6</v>
      </c>
      <c r="G228">
        <v>75.2</v>
      </c>
      <c r="H228" t="s">
        <v>113</v>
      </c>
      <c r="I228" t="s">
        <v>106</v>
      </c>
      <c r="J228" s="65">
        <v>41812</v>
      </c>
      <c r="K228" t="s">
        <v>234</v>
      </c>
      <c r="L228">
        <v>150.6</v>
      </c>
    </row>
    <row r="229" spans="1:12" x14ac:dyDescent="0.2">
      <c r="A229" t="s">
        <v>134</v>
      </c>
      <c r="B229" t="s">
        <v>135</v>
      </c>
      <c r="C229" t="s">
        <v>94</v>
      </c>
      <c r="D229" t="s">
        <v>95</v>
      </c>
      <c r="E229" t="s">
        <v>45</v>
      </c>
      <c r="F229">
        <v>286.60000000000002</v>
      </c>
      <c r="G229">
        <v>81.2</v>
      </c>
      <c r="H229" t="s">
        <v>113</v>
      </c>
      <c r="I229" t="s">
        <v>106</v>
      </c>
      <c r="J229" s="65">
        <v>41756</v>
      </c>
      <c r="K229" t="s">
        <v>234</v>
      </c>
      <c r="L229">
        <v>286.60000000000002</v>
      </c>
    </row>
    <row r="230" spans="1:12" x14ac:dyDescent="0.2">
      <c r="A230" t="s">
        <v>134</v>
      </c>
      <c r="B230" t="s">
        <v>135</v>
      </c>
      <c r="C230" t="s">
        <v>94</v>
      </c>
      <c r="D230" t="s">
        <v>95</v>
      </c>
      <c r="E230" t="s">
        <v>45</v>
      </c>
      <c r="F230">
        <v>284.94</v>
      </c>
      <c r="G230">
        <v>81.7</v>
      </c>
      <c r="H230" t="s">
        <v>113</v>
      </c>
      <c r="I230" t="s">
        <v>110</v>
      </c>
      <c r="J230" s="65">
        <v>41781</v>
      </c>
      <c r="K230" t="s">
        <v>234</v>
      </c>
      <c r="L230">
        <v>284.94</v>
      </c>
    </row>
    <row r="231" spans="1:12" x14ac:dyDescent="0.2">
      <c r="A231" t="s">
        <v>134</v>
      </c>
      <c r="B231" t="s">
        <v>135</v>
      </c>
      <c r="C231" t="s">
        <v>94</v>
      </c>
      <c r="D231" t="s">
        <v>95</v>
      </c>
      <c r="E231" t="s">
        <v>45</v>
      </c>
      <c r="F231">
        <v>278.5</v>
      </c>
      <c r="G231">
        <v>83.6</v>
      </c>
      <c r="H231" t="s">
        <v>113</v>
      </c>
      <c r="I231" t="s">
        <v>106</v>
      </c>
      <c r="J231" s="65">
        <v>41812</v>
      </c>
      <c r="K231" t="s">
        <v>234</v>
      </c>
      <c r="L231">
        <v>278.5</v>
      </c>
    </row>
    <row r="232" spans="1:12" x14ac:dyDescent="0.2">
      <c r="A232" t="s">
        <v>134</v>
      </c>
      <c r="B232" t="s">
        <v>135</v>
      </c>
      <c r="C232" t="s">
        <v>94</v>
      </c>
      <c r="D232" t="s">
        <v>95</v>
      </c>
      <c r="E232" t="s">
        <v>183</v>
      </c>
      <c r="F232">
        <v>296</v>
      </c>
      <c r="G232">
        <v>85.1</v>
      </c>
      <c r="H232" t="s">
        <v>113</v>
      </c>
      <c r="I232" t="s">
        <v>184</v>
      </c>
      <c r="J232" s="65">
        <v>41822</v>
      </c>
      <c r="K232" t="s">
        <v>234</v>
      </c>
      <c r="L232">
        <v>296</v>
      </c>
    </row>
    <row r="233" spans="1:12" x14ac:dyDescent="0.2">
      <c r="A233" t="s">
        <v>134</v>
      </c>
      <c r="B233" t="s">
        <v>135</v>
      </c>
      <c r="C233" t="s">
        <v>94</v>
      </c>
      <c r="D233" t="s">
        <v>95</v>
      </c>
      <c r="E233" t="s">
        <v>46</v>
      </c>
      <c r="F233">
        <v>605.9</v>
      </c>
      <c r="G233">
        <v>82.8</v>
      </c>
      <c r="H233" t="s">
        <v>113</v>
      </c>
      <c r="I233" t="s">
        <v>186</v>
      </c>
      <c r="J233" s="65">
        <v>41829</v>
      </c>
      <c r="K233" t="s">
        <v>234</v>
      </c>
      <c r="L233">
        <v>605.9</v>
      </c>
    </row>
    <row r="234" spans="1:12" x14ac:dyDescent="0.2">
      <c r="A234" t="s">
        <v>136</v>
      </c>
      <c r="B234" t="s">
        <v>137</v>
      </c>
      <c r="C234" t="s">
        <v>94</v>
      </c>
      <c r="D234" t="s">
        <v>95</v>
      </c>
      <c r="E234" t="s">
        <v>138</v>
      </c>
      <c r="F234">
        <v>13.68</v>
      </c>
      <c r="G234">
        <v>0</v>
      </c>
      <c r="H234" t="s">
        <v>139</v>
      </c>
      <c r="I234" t="s">
        <v>98</v>
      </c>
      <c r="J234" s="65">
        <v>41749</v>
      </c>
      <c r="K234" t="s">
        <v>235</v>
      </c>
      <c r="L234">
        <v>13.68</v>
      </c>
    </row>
    <row r="235" spans="1:12" x14ac:dyDescent="0.2">
      <c r="A235" t="s">
        <v>136</v>
      </c>
      <c r="B235" t="s">
        <v>137</v>
      </c>
      <c r="C235" t="s">
        <v>94</v>
      </c>
      <c r="D235" t="s">
        <v>95</v>
      </c>
      <c r="E235" t="s">
        <v>44</v>
      </c>
      <c r="F235">
        <v>224.67</v>
      </c>
      <c r="G235">
        <v>66.2</v>
      </c>
      <c r="H235" t="s">
        <v>139</v>
      </c>
      <c r="I235" t="s">
        <v>98</v>
      </c>
      <c r="J235" s="65">
        <v>41749</v>
      </c>
      <c r="K235" t="s">
        <v>235</v>
      </c>
      <c r="L235">
        <v>224.67</v>
      </c>
    </row>
    <row r="236" spans="1:12" x14ac:dyDescent="0.2">
      <c r="A236" t="s">
        <v>136</v>
      </c>
      <c r="B236" t="s">
        <v>137</v>
      </c>
      <c r="C236" t="s">
        <v>94</v>
      </c>
      <c r="D236" t="s">
        <v>95</v>
      </c>
      <c r="E236" t="s">
        <v>44</v>
      </c>
      <c r="F236">
        <v>228.87</v>
      </c>
      <c r="G236">
        <v>64.900000000000006</v>
      </c>
      <c r="H236" t="s">
        <v>139</v>
      </c>
      <c r="I236" t="s">
        <v>98</v>
      </c>
      <c r="J236" s="65">
        <v>41784</v>
      </c>
      <c r="K236" t="s">
        <v>235</v>
      </c>
      <c r="L236">
        <v>228.87</v>
      </c>
    </row>
    <row r="237" spans="1:12" x14ac:dyDescent="0.2">
      <c r="A237" t="s">
        <v>136</v>
      </c>
      <c r="B237" t="s">
        <v>137</v>
      </c>
      <c r="C237" t="s">
        <v>94</v>
      </c>
      <c r="D237" t="s">
        <v>119</v>
      </c>
      <c r="E237" t="s">
        <v>53</v>
      </c>
      <c r="F237">
        <v>1.7</v>
      </c>
      <c r="G237">
        <v>40.4</v>
      </c>
      <c r="H237" t="s">
        <v>139</v>
      </c>
      <c r="I237" t="s">
        <v>98</v>
      </c>
      <c r="J237" s="65">
        <v>41784</v>
      </c>
      <c r="K237" t="s">
        <v>235</v>
      </c>
      <c r="L237">
        <v>1.7</v>
      </c>
    </row>
    <row r="238" spans="1:12" x14ac:dyDescent="0.2">
      <c r="A238" t="s">
        <v>236</v>
      </c>
      <c r="B238" t="s">
        <v>237</v>
      </c>
      <c r="C238" t="s">
        <v>94</v>
      </c>
      <c r="D238" t="s">
        <v>95</v>
      </c>
      <c r="E238" t="s">
        <v>183</v>
      </c>
      <c r="F238">
        <v>416.9</v>
      </c>
      <c r="G238">
        <v>61.1</v>
      </c>
      <c r="H238" t="s">
        <v>113</v>
      </c>
      <c r="I238" t="s">
        <v>184</v>
      </c>
      <c r="J238" s="65">
        <v>41822</v>
      </c>
      <c r="K238" t="s">
        <v>238</v>
      </c>
      <c r="L238">
        <v>416.9</v>
      </c>
    </row>
    <row r="239" spans="1:12" x14ac:dyDescent="0.2">
      <c r="A239" t="s">
        <v>236</v>
      </c>
      <c r="B239" t="s">
        <v>237</v>
      </c>
      <c r="C239" t="s">
        <v>94</v>
      </c>
      <c r="D239" t="s">
        <v>95</v>
      </c>
      <c r="E239" t="s">
        <v>46</v>
      </c>
      <c r="F239">
        <v>794.8</v>
      </c>
      <c r="G239">
        <v>63.7</v>
      </c>
      <c r="H239" t="s">
        <v>113</v>
      </c>
      <c r="I239" t="s">
        <v>186</v>
      </c>
      <c r="J239" s="65">
        <v>41829</v>
      </c>
      <c r="K239" t="s">
        <v>238</v>
      </c>
      <c r="L239">
        <v>794.8</v>
      </c>
    </row>
    <row r="240" spans="1:12" x14ac:dyDescent="0.2">
      <c r="A240" t="s">
        <v>140</v>
      </c>
      <c r="B240" t="s">
        <v>141</v>
      </c>
      <c r="C240" t="s">
        <v>94</v>
      </c>
      <c r="D240" t="s">
        <v>95</v>
      </c>
      <c r="E240" t="s">
        <v>49</v>
      </c>
      <c r="F240">
        <v>33.9</v>
      </c>
      <c r="G240">
        <v>36</v>
      </c>
      <c r="H240" t="s">
        <v>113</v>
      </c>
      <c r="I240" t="s">
        <v>106</v>
      </c>
      <c r="J240" s="65">
        <v>41756</v>
      </c>
      <c r="K240" t="s">
        <v>23</v>
      </c>
      <c r="L240">
        <v>33.9</v>
      </c>
    </row>
    <row r="241" spans="1:12" x14ac:dyDescent="0.2">
      <c r="A241" t="s">
        <v>140</v>
      </c>
      <c r="B241" t="s">
        <v>141</v>
      </c>
      <c r="C241" t="s">
        <v>94</v>
      </c>
      <c r="D241" t="s">
        <v>119</v>
      </c>
      <c r="E241" t="s">
        <v>55</v>
      </c>
      <c r="F241">
        <v>1.1499999999999999</v>
      </c>
      <c r="G241">
        <v>55</v>
      </c>
      <c r="H241" t="s">
        <v>113</v>
      </c>
      <c r="I241" t="s">
        <v>106</v>
      </c>
      <c r="J241" s="65">
        <v>41756</v>
      </c>
      <c r="K241" t="s">
        <v>23</v>
      </c>
      <c r="L241">
        <v>1.1499999999999999</v>
      </c>
    </row>
    <row r="242" spans="1:12" x14ac:dyDescent="0.2">
      <c r="A242" t="s">
        <v>140</v>
      </c>
      <c r="B242" t="s">
        <v>141</v>
      </c>
      <c r="C242" t="s">
        <v>94</v>
      </c>
      <c r="D242" t="s">
        <v>119</v>
      </c>
      <c r="E242" t="s">
        <v>56</v>
      </c>
      <c r="F242">
        <v>1.7</v>
      </c>
      <c r="G242">
        <v>33.700000000000003</v>
      </c>
      <c r="H242" t="s">
        <v>113</v>
      </c>
      <c r="I242" t="s">
        <v>106</v>
      </c>
      <c r="J242" s="65">
        <v>41756</v>
      </c>
      <c r="K242" t="s">
        <v>23</v>
      </c>
      <c r="L242">
        <v>1.7</v>
      </c>
    </row>
    <row r="243" spans="1:12" x14ac:dyDescent="0.2">
      <c r="A243" t="s">
        <v>239</v>
      </c>
      <c r="B243" t="s">
        <v>240</v>
      </c>
      <c r="C243" t="s">
        <v>94</v>
      </c>
      <c r="D243" t="s">
        <v>95</v>
      </c>
      <c r="E243" t="s">
        <v>46</v>
      </c>
      <c r="F243">
        <v>590.20000000000005</v>
      </c>
      <c r="G243">
        <v>85.3</v>
      </c>
      <c r="H243" t="s">
        <v>113</v>
      </c>
      <c r="I243" t="s">
        <v>186</v>
      </c>
      <c r="J243" s="65">
        <v>41829</v>
      </c>
      <c r="K243" t="s">
        <v>241</v>
      </c>
      <c r="L243">
        <v>590.20000000000005</v>
      </c>
    </row>
    <row r="244" spans="1:12" x14ac:dyDescent="0.2">
      <c r="A244" t="s">
        <v>239</v>
      </c>
      <c r="B244" t="s">
        <v>240</v>
      </c>
      <c r="C244" t="s">
        <v>94</v>
      </c>
      <c r="D244" t="s">
        <v>95</v>
      </c>
      <c r="E244" t="s">
        <v>46</v>
      </c>
      <c r="F244">
        <v>611.16999999999996</v>
      </c>
      <c r="G244">
        <v>82.4</v>
      </c>
      <c r="H244" t="s">
        <v>113</v>
      </c>
      <c r="I244" t="s">
        <v>242</v>
      </c>
      <c r="J244" s="65">
        <v>41861</v>
      </c>
      <c r="K244" t="s">
        <v>241</v>
      </c>
      <c r="L244">
        <v>611.16999999999996</v>
      </c>
    </row>
    <row r="245" spans="1:12" x14ac:dyDescent="0.2">
      <c r="A245" t="s">
        <v>239</v>
      </c>
      <c r="B245" t="s">
        <v>240</v>
      </c>
      <c r="C245" t="s">
        <v>94</v>
      </c>
      <c r="D245" t="s">
        <v>95</v>
      </c>
      <c r="E245" t="s">
        <v>47</v>
      </c>
      <c r="F245">
        <v>1052.68</v>
      </c>
      <c r="G245">
        <v>82.4</v>
      </c>
      <c r="H245" t="s">
        <v>113</v>
      </c>
      <c r="I245" t="s">
        <v>242</v>
      </c>
      <c r="J245" s="65">
        <v>41861</v>
      </c>
      <c r="K245" t="s">
        <v>241</v>
      </c>
      <c r="L245">
        <v>1052.68</v>
      </c>
    </row>
    <row r="246" spans="1:12" x14ac:dyDescent="0.2">
      <c r="A246" t="s">
        <v>239</v>
      </c>
      <c r="B246" t="s">
        <v>240</v>
      </c>
      <c r="C246" t="s">
        <v>94</v>
      </c>
      <c r="D246" t="s">
        <v>95</v>
      </c>
      <c r="E246" t="s">
        <v>47</v>
      </c>
      <c r="F246">
        <v>1020.99</v>
      </c>
      <c r="G246">
        <v>84.9</v>
      </c>
      <c r="H246" t="s">
        <v>113</v>
      </c>
      <c r="I246" t="s">
        <v>243</v>
      </c>
      <c r="J246" s="65">
        <v>41865</v>
      </c>
      <c r="K246" t="s">
        <v>241</v>
      </c>
      <c r="L246">
        <v>1020.99</v>
      </c>
    </row>
    <row r="247" spans="1:12" x14ac:dyDescent="0.2">
      <c r="A247" t="s">
        <v>239</v>
      </c>
      <c r="B247" t="s">
        <v>240</v>
      </c>
      <c r="C247" t="s">
        <v>94</v>
      </c>
      <c r="D247" t="s">
        <v>95</v>
      </c>
      <c r="E247" t="s">
        <v>48</v>
      </c>
      <c r="F247">
        <v>2074.6999999999998</v>
      </c>
      <c r="G247">
        <v>87</v>
      </c>
      <c r="H247" t="s">
        <v>113</v>
      </c>
      <c r="I247" t="s">
        <v>244</v>
      </c>
      <c r="J247" s="65">
        <v>41883</v>
      </c>
      <c r="K247" t="s">
        <v>241</v>
      </c>
      <c r="L247">
        <v>2074.6999999999998</v>
      </c>
    </row>
    <row r="248" spans="1:12" x14ac:dyDescent="0.2">
      <c r="A248" t="s">
        <v>142</v>
      </c>
      <c r="B248" t="s">
        <v>143</v>
      </c>
      <c r="C248" t="s">
        <v>94</v>
      </c>
      <c r="D248" t="s">
        <v>95</v>
      </c>
      <c r="E248" t="s">
        <v>49</v>
      </c>
      <c r="F248">
        <v>27.2</v>
      </c>
      <c r="G248">
        <v>41</v>
      </c>
      <c r="H248" t="s">
        <v>144</v>
      </c>
      <c r="I248" t="s">
        <v>106</v>
      </c>
      <c r="J248" s="65">
        <v>41833</v>
      </c>
      <c r="K248" t="s">
        <v>179</v>
      </c>
      <c r="L248">
        <v>27.2</v>
      </c>
    </row>
    <row r="249" spans="1:12" x14ac:dyDescent="0.2">
      <c r="A249" t="s">
        <v>142</v>
      </c>
      <c r="B249" t="s">
        <v>143</v>
      </c>
      <c r="C249" t="s">
        <v>94</v>
      </c>
      <c r="D249" t="s">
        <v>95</v>
      </c>
      <c r="E249" t="s">
        <v>52</v>
      </c>
      <c r="F249">
        <v>380.4</v>
      </c>
      <c r="G249">
        <v>0</v>
      </c>
      <c r="H249" t="s">
        <v>144</v>
      </c>
      <c r="I249" t="s">
        <v>106</v>
      </c>
      <c r="J249" s="65">
        <v>41833</v>
      </c>
      <c r="K249" t="s">
        <v>179</v>
      </c>
      <c r="L249">
        <v>380.4</v>
      </c>
    </row>
    <row r="250" spans="1:12" x14ac:dyDescent="0.2">
      <c r="A250" t="s">
        <v>142</v>
      </c>
      <c r="B250" t="s">
        <v>143</v>
      </c>
      <c r="C250" t="s">
        <v>94</v>
      </c>
      <c r="D250" t="s">
        <v>95</v>
      </c>
      <c r="E250" t="s">
        <v>50</v>
      </c>
      <c r="F250">
        <v>548.1</v>
      </c>
      <c r="G250">
        <v>74.2</v>
      </c>
      <c r="H250" t="s">
        <v>144</v>
      </c>
      <c r="I250" t="s">
        <v>106</v>
      </c>
      <c r="J250" s="65">
        <v>41812</v>
      </c>
      <c r="K250" t="s">
        <v>179</v>
      </c>
      <c r="L250">
        <v>548.1</v>
      </c>
    </row>
    <row r="251" spans="1:12" x14ac:dyDescent="0.2">
      <c r="A251" t="s">
        <v>142</v>
      </c>
      <c r="B251" t="s">
        <v>143</v>
      </c>
      <c r="C251" t="s">
        <v>94</v>
      </c>
      <c r="D251" t="s">
        <v>95</v>
      </c>
      <c r="E251" t="s">
        <v>41</v>
      </c>
      <c r="F251">
        <v>15.6</v>
      </c>
      <c r="G251">
        <v>70.400000000000006</v>
      </c>
      <c r="H251" t="s">
        <v>144</v>
      </c>
      <c r="I251" t="s">
        <v>104</v>
      </c>
      <c r="J251" s="65">
        <v>41772</v>
      </c>
      <c r="K251" t="s">
        <v>179</v>
      </c>
      <c r="L251">
        <v>15.6</v>
      </c>
    </row>
    <row r="252" spans="1:12" x14ac:dyDescent="0.2">
      <c r="A252" t="s">
        <v>142</v>
      </c>
      <c r="B252" t="s">
        <v>143</v>
      </c>
      <c r="C252" t="s">
        <v>94</v>
      </c>
      <c r="D252" t="s">
        <v>95</v>
      </c>
      <c r="E252" t="s">
        <v>41</v>
      </c>
      <c r="F252">
        <v>15.38</v>
      </c>
      <c r="G252">
        <v>71.5</v>
      </c>
      <c r="H252" t="s">
        <v>144</v>
      </c>
      <c r="I252" t="s">
        <v>110</v>
      </c>
      <c r="J252" s="65">
        <v>41781</v>
      </c>
      <c r="K252" t="s">
        <v>179</v>
      </c>
      <c r="L252">
        <v>15.38</v>
      </c>
    </row>
    <row r="253" spans="1:12" x14ac:dyDescent="0.2">
      <c r="A253" t="s">
        <v>142</v>
      </c>
      <c r="B253" t="s">
        <v>143</v>
      </c>
      <c r="C253" t="s">
        <v>94</v>
      </c>
      <c r="D253" t="s">
        <v>95</v>
      </c>
      <c r="E253" t="s">
        <v>42</v>
      </c>
      <c r="F253">
        <v>31.5</v>
      </c>
      <c r="G253">
        <v>71.8</v>
      </c>
      <c r="H253" t="s">
        <v>144</v>
      </c>
      <c r="I253" t="s">
        <v>104</v>
      </c>
      <c r="J253" s="65">
        <v>41793</v>
      </c>
      <c r="K253" t="s">
        <v>179</v>
      </c>
      <c r="L253">
        <v>31.5</v>
      </c>
    </row>
    <row r="254" spans="1:12" x14ac:dyDescent="0.2">
      <c r="A254" t="s">
        <v>142</v>
      </c>
      <c r="B254" t="s">
        <v>143</v>
      </c>
      <c r="C254" t="s">
        <v>94</v>
      </c>
      <c r="D254" t="s">
        <v>95</v>
      </c>
      <c r="E254" t="s">
        <v>42</v>
      </c>
      <c r="F254">
        <v>30.6</v>
      </c>
      <c r="G254">
        <v>73.900000000000006</v>
      </c>
      <c r="H254" t="s">
        <v>144</v>
      </c>
      <c r="I254" t="s">
        <v>106</v>
      </c>
      <c r="J254" s="65">
        <v>41812</v>
      </c>
      <c r="K254" t="s">
        <v>179</v>
      </c>
      <c r="L254">
        <v>30.6</v>
      </c>
    </row>
    <row r="255" spans="1:12" x14ac:dyDescent="0.2">
      <c r="A255" t="s">
        <v>142</v>
      </c>
      <c r="B255" t="s">
        <v>143</v>
      </c>
      <c r="C255" t="s">
        <v>94</v>
      </c>
      <c r="D255" t="s">
        <v>95</v>
      </c>
      <c r="E255" t="s">
        <v>43</v>
      </c>
      <c r="F255">
        <v>72</v>
      </c>
      <c r="G255">
        <v>72.900000000000006</v>
      </c>
      <c r="H255" t="s">
        <v>144</v>
      </c>
      <c r="I255" t="s">
        <v>104</v>
      </c>
      <c r="J255" s="65">
        <v>41772</v>
      </c>
      <c r="K255" t="s">
        <v>179</v>
      </c>
      <c r="L255">
        <v>72</v>
      </c>
    </row>
    <row r="256" spans="1:12" x14ac:dyDescent="0.2">
      <c r="A256" t="s">
        <v>142</v>
      </c>
      <c r="B256" t="s">
        <v>143</v>
      </c>
      <c r="C256" t="s">
        <v>94</v>
      </c>
      <c r="D256" t="s">
        <v>95</v>
      </c>
      <c r="E256" t="s">
        <v>43</v>
      </c>
      <c r="F256">
        <v>70.599999999999994</v>
      </c>
      <c r="G256">
        <v>74.400000000000006</v>
      </c>
      <c r="H256" t="s">
        <v>144</v>
      </c>
      <c r="I256" t="s">
        <v>110</v>
      </c>
      <c r="J256" s="65">
        <v>41781</v>
      </c>
      <c r="K256" t="s">
        <v>179</v>
      </c>
      <c r="L256">
        <v>70.599999999999994</v>
      </c>
    </row>
    <row r="257" spans="1:12" x14ac:dyDescent="0.2">
      <c r="A257" t="s">
        <v>142</v>
      </c>
      <c r="B257" t="s">
        <v>143</v>
      </c>
      <c r="C257" t="s">
        <v>94</v>
      </c>
      <c r="D257" t="s">
        <v>95</v>
      </c>
      <c r="E257" t="s">
        <v>43</v>
      </c>
      <c r="F257">
        <v>67.3</v>
      </c>
      <c r="G257">
        <v>78</v>
      </c>
      <c r="H257" t="s">
        <v>144</v>
      </c>
      <c r="I257" t="s">
        <v>110</v>
      </c>
      <c r="J257" s="65">
        <v>41795</v>
      </c>
      <c r="K257" t="s">
        <v>179</v>
      </c>
      <c r="L257">
        <v>67.3</v>
      </c>
    </row>
    <row r="258" spans="1:12" x14ac:dyDescent="0.2">
      <c r="A258" t="s">
        <v>142</v>
      </c>
      <c r="B258" t="s">
        <v>143</v>
      </c>
      <c r="C258" t="s">
        <v>94</v>
      </c>
      <c r="D258" t="s">
        <v>95</v>
      </c>
      <c r="E258" t="s">
        <v>43</v>
      </c>
      <c r="F258">
        <v>68.099999999999994</v>
      </c>
      <c r="G258">
        <v>77.099999999999994</v>
      </c>
      <c r="H258" t="s">
        <v>144</v>
      </c>
      <c r="I258" t="s">
        <v>104</v>
      </c>
      <c r="J258" s="65">
        <v>41807</v>
      </c>
      <c r="K258" t="s">
        <v>179</v>
      </c>
      <c r="L258">
        <v>68.099999999999994</v>
      </c>
    </row>
    <row r="259" spans="1:12" x14ac:dyDescent="0.2">
      <c r="A259" t="s">
        <v>142</v>
      </c>
      <c r="B259" t="s">
        <v>143</v>
      </c>
      <c r="C259" t="s">
        <v>94</v>
      </c>
      <c r="D259" t="s">
        <v>95</v>
      </c>
      <c r="E259" t="s">
        <v>43</v>
      </c>
      <c r="F259">
        <v>65.7</v>
      </c>
      <c r="G259">
        <v>79.900000000000006</v>
      </c>
      <c r="H259" t="s">
        <v>144</v>
      </c>
      <c r="I259" t="s">
        <v>106</v>
      </c>
      <c r="J259" s="65">
        <v>41812</v>
      </c>
      <c r="K259" t="s">
        <v>179</v>
      </c>
      <c r="L259">
        <v>65.7</v>
      </c>
    </row>
    <row r="260" spans="1:12" x14ac:dyDescent="0.2">
      <c r="A260" t="s">
        <v>142</v>
      </c>
      <c r="B260" t="s">
        <v>143</v>
      </c>
      <c r="C260" t="s">
        <v>94</v>
      </c>
      <c r="D260" t="s">
        <v>95</v>
      </c>
      <c r="E260" t="s">
        <v>43</v>
      </c>
      <c r="F260">
        <v>66.900000000000006</v>
      </c>
      <c r="G260">
        <v>78.5</v>
      </c>
      <c r="H260" t="s">
        <v>144</v>
      </c>
      <c r="I260" t="s">
        <v>106</v>
      </c>
      <c r="J260" s="65">
        <v>41833</v>
      </c>
      <c r="K260" t="s">
        <v>179</v>
      </c>
      <c r="L260">
        <v>66.900000000000006</v>
      </c>
    </row>
    <row r="261" spans="1:12" x14ac:dyDescent="0.2">
      <c r="A261" t="s">
        <v>142</v>
      </c>
      <c r="B261" t="s">
        <v>143</v>
      </c>
      <c r="C261" t="s">
        <v>94</v>
      </c>
      <c r="D261" t="s">
        <v>95</v>
      </c>
      <c r="E261" t="s">
        <v>44</v>
      </c>
      <c r="F261">
        <v>164.1</v>
      </c>
      <c r="G261">
        <v>71</v>
      </c>
      <c r="H261" t="s">
        <v>144</v>
      </c>
      <c r="I261" t="s">
        <v>104</v>
      </c>
      <c r="J261" s="65">
        <v>41793</v>
      </c>
      <c r="K261" t="s">
        <v>179</v>
      </c>
      <c r="L261">
        <v>164.1</v>
      </c>
    </row>
    <row r="262" spans="1:12" x14ac:dyDescent="0.2">
      <c r="A262" t="s">
        <v>142</v>
      </c>
      <c r="B262" t="s">
        <v>143</v>
      </c>
      <c r="C262" t="s">
        <v>94</v>
      </c>
      <c r="D262" t="s">
        <v>95</v>
      </c>
      <c r="E262" t="s">
        <v>44</v>
      </c>
      <c r="F262">
        <v>155.69999999999999</v>
      </c>
      <c r="G262">
        <v>74.8</v>
      </c>
      <c r="H262" t="s">
        <v>144</v>
      </c>
      <c r="I262" t="s">
        <v>106</v>
      </c>
      <c r="J262" s="65">
        <v>41812</v>
      </c>
      <c r="K262" t="s">
        <v>179</v>
      </c>
      <c r="L262">
        <v>155.69999999999999</v>
      </c>
    </row>
    <row r="263" spans="1:12" x14ac:dyDescent="0.2">
      <c r="A263" t="s">
        <v>142</v>
      </c>
      <c r="B263" t="s">
        <v>143</v>
      </c>
      <c r="C263" t="s">
        <v>94</v>
      </c>
      <c r="D263" t="s">
        <v>95</v>
      </c>
      <c r="E263" t="s">
        <v>44</v>
      </c>
      <c r="F263">
        <v>156.80000000000001</v>
      </c>
      <c r="G263">
        <v>74.3</v>
      </c>
      <c r="H263" t="s">
        <v>144</v>
      </c>
      <c r="I263" t="s">
        <v>106</v>
      </c>
      <c r="J263" s="65">
        <v>41833</v>
      </c>
      <c r="K263" t="s">
        <v>179</v>
      </c>
      <c r="L263">
        <v>156.80000000000001</v>
      </c>
    </row>
    <row r="264" spans="1:12" x14ac:dyDescent="0.2">
      <c r="A264" t="s">
        <v>142</v>
      </c>
      <c r="B264" t="s">
        <v>143</v>
      </c>
      <c r="C264" t="s">
        <v>94</v>
      </c>
      <c r="D264" t="s">
        <v>95</v>
      </c>
      <c r="E264" t="s">
        <v>45</v>
      </c>
      <c r="F264">
        <v>338</v>
      </c>
      <c r="G264">
        <v>72.7</v>
      </c>
      <c r="H264" t="s">
        <v>144</v>
      </c>
      <c r="I264" t="s">
        <v>104</v>
      </c>
      <c r="J264" s="65">
        <v>41772</v>
      </c>
      <c r="K264" t="s">
        <v>179</v>
      </c>
      <c r="L264">
        <v>338</v>
      </c>
    </row>
    <row r="265" spans="1:12" x14ac:dyDescent="0.2">
      <c r="A265" t="s">
        <v>142</v>
      </c>
      <c r="B265" t="s">
        <v>143</v>
      </c>
      <c r="C265" t="s">
        <v>94</v>
      </c>
      <c r="D265" t="s">
        <v>95</v>
      </c>
      <c r="E265" t="s">
        <v>45</v>
      </c>
      <c r="F265">
        <v>333.6</v>
      </c>
      <c r="G265">
        <v>73.7</v>
      </c>
      <c r="H265" t="s">
        <v>144</v>
      </c>
      <c r="I265" t="s">
        <v>110</v>
      </c>
      <c r="J265" s="65">
        <v>41795</v>
      </c>
      <c r="K265" t="s">
        <v>179</v>
      </c>
      <c r="L265">
        <v>333.6</v>
      </c>
    </row>
    <row r="266" spans="1:12" x14ac:dyDescent="0.2">
      <c r="A266" t="s">
        <v>142</v>
      </c>
      <c r="B266" t="s">
        <v>143</v>
      </c>
      <c r="C266" t="s">
        <v>94</v>
      </c>
      <c r="D266" t="s">
        <v>95</v>
      </c>
      <c r="E266" t="s">
        <v>45</v>
      </c>
      <c r="F266">
        <v>339</v>
      </c>
      <c r="G266">
        <v>72.5</v>
      </c>
      <c r="H266" t="s">
        <v>144</v>
      </c>
      <c r="I266" t="s">
        <v>104</v>
      </c>
      <c r="J266" s="65">
        <v>41807</v>
      </c>
      <c r="K266" t="s">
        <v>179</v>
      </c>
      <c r="L266">
        <v>339</v>
      </c>
    </row>
    <row r="267" spans="1:12" x14ac:dyDescent="0.2">
      <c r="A267" t="s">
        <v>142</v>
      </c>
      <c r="B267" t="s">
        <v>143</v>
      </c>
      <c r="C267" t="s">
        <v>94</v>
      </c>
      <c r="D267" t="s">
        <v>95</v>
      </c>
      <c r="E267" t="s">
        <v>46</v>
      </c>
      <c r="F267">
        <v>708.35</v>
      </c>
      <c r="G267">
        <v>74.099999999999994</v>
      </c>
      <c r="H267" t="s">
        <v>144</v>
      </c>
      <c r="I267" t="s">
        <v>110</v>
      </c>
      <c r="J267" s="65">
        <v>41781</v>
      </c>
      <c r="K267" t="s">
        <v>179</v>
      </c>
      <c r="L267">
        <v>708.35</v>
      </c>
    </row>
    <row r="268" spans="1:12" x14ac:dyDescent="0.2">
      <c r="A268" t="s">
        <v>142</v>
      </c>
      <c r="B268" t="s">
        <v>143</v>
      </c>
      <c r="C268" t="s">
        <v>94</v>
      </c>
      <c r="D268" t="s">
        <v>95</v>
      </c>
      <c r="E268" t="s">
        <v>46</v>
      </c>
      <c r="F268">
        <v>720.6</v>
      </c>
      <c r="G268">
        <v>72.8</v>
      </c>
      <c r="H268" t="s">
        <v>144</v>
      </c>
      <c r="I268" t="s">
        <v>104</v>
      </c>
      <c r="J268" s="65">
        <v>41793</v>
      </c>
      <c r="K268" t="s">
        <v>179</v>
      </c>
      <c r="L268">
        <v>720.6</v>
      </c>
    </row>
    <row r="269" spans="1:12" x14ac:dyDescent="0.2">
      <c r="A269" t="s">
        <v>142</v>
      </c>
      <c r="B269" t="s">
        <v>143</v>
      </c>
      <c r="C269" t="s">
        <v>94</v>
      </c>
      <c r="D269" t="s">
        <v>95</v>
      </c>
      <c r="E269" t="s">
        <v>46</v>
      </c>
      <c r="F269">
        <v>674.6</v>
      </c>
      <c r="G269">
        <v>77.8</v>
      </c>
      <c r="H269" t="s">
        <v>144</v>
      </c>
      <c r="I269" t="s">
        <v>186</v>
      </c>
      <c r="J269" s="65">
        <v>41829</v>
      </c>
      <c r="K269" t="s">
        <v>179</v>
      </c>
      <c r="L269">
        <v>674.6</v>
      </c>
    </row>
    <row r="270" spans="1:12" x14ac:dyDescent="0.2">
      <c r="A270" t="s">
        <v>145</v>
      </c>
      <c r="B270" t="s">
        <v>146</v>
      </c>
      <c r="C270" t="s">
        <v>94</v>
      </c>
      <c r="D270" t="s">
        <v>95</v>
      </c>
      <c r="E270" t="s">
        <v>41</v>
      </c>
      <c r="F270">
        <v>12.55</v>
      </c>
      <c r="G270">
        <v>86.8</v>
      </c>
      <c r="H270" t="s">
        <v>147</v>
      </c>
      <c r="I270" t="s">
        <v>98</v>
      </c>
      <c r="J270" s="65">
        <v>41749</v>
      </c>
      <c r="K270" t="s">
        <v>245</v>
      </c>
      <c r="L270">
        <v>12.55</v>
      </c>
    </row>
    <row r="271" spans="1:12" x14ac:dyDescent="0.2">
      <c r="A271" t="s">
        <v>246</v>
      </c>
      <c r="B271" t="s">
        <v>247</v>
      </c>
      <c r="C271" t="s">
        <v>94</v>
      </c>
      <c r="D271" t="s">
        <v>119</v>
      </c>
      <c r="E271" t="s">
        <v>58</v>
      </c>
      <c r="F271">
        <v>19.940000000000001</v>
      </c>
      <c r="G271">
        <v>0</v>
      </c>
      <c r="H271" t="s">
        <v>133</v>
      </c>
      <c r="I271" t="s">
        <v>104</v>
      </c>
      <c r="J271" s="65">
        <v>41807</v>
      </c>
      <c r="K271" t="s">
        <v>248</v>
      </c>
      <c r="L271">
        <v>19.940000000000001</v>
      </c>
    </row>
    <row r="272" spans="1:12" x14ac:dyDescent="0.2">
      <c r="A272" t="s">
        <v>246</v>
      </c>
      <c r="B272" t="s">
        <v>247</v>
      </c>
      <c r="C272" t="s">
        <v>94</v>
      </c>
      <c r="D272" t="s">
        <v>119</v>
      </c>
      <c r="E272" t="s">
        <v>73</v>
      </c>
      <c r="F272">
        <v>20.57</v>
      </c>
      <c r="G272">
        <v>48.2</v>
      </c>
      <c r="H272" t="s">
        <v>133</v>
      </c>
      <c r="I272" t="s">
        <v>104</v>
      </c>
      <c r="J272" s="65">
        <v>41851</v>
      </c>
      <c r="K272" t="s">
        <v>248</v>
      </c>
      <c r="L272">
        <v>20.57</v>
      </c>
    </row>
    <row r="273" spans="1:12" x14ac:dyDescent="0.2">
      <c r="A273" t="s">
        <v>148</v>
      </c>
      <c r="B273" t="s">
        <v>149</v>
      </c>
      <c r="C273" t="s">
        <v>94</v>
      </c>
      <c r="D273" t="s">
        <v>95</v>
      </c>
      <c r="E273" t="s">
        <v>42</v>
      </c>
      <c r="F273">
        <v>26.56</v>
      </c>
      <c r="G273">
        <v>88.3</v>
      </c>
      <c r="H273" t="s">
        <v>97</v>
      </c>
      <c r="I273" t="s">
        <v>98</v>
      </c>
      <c r="J273" s="65">
        <v>41749</v>
      </c>
      <c r="K273" t="s">
        <v>249</v>
      </c>
      <c r="L273">
        <v>26.56</v>
      </c>
    </row>
    <row r="274" spans="1:12" x14ac:dyDescent="0.2">
      <c r="A274" t="s">
        <v>150</v>
      </c>
      <c r="B274" t="s">
        <v>250</v>
      </c>
      <c r="C274" t="s">
        <v>94</v>
      </c>
      <c r="D274" t="s">
        <v>95</v>
      </c>
      <c r="E274" t="s">
        <v>41</v>
      </c>
      <c r="F274">
        <v>12.7</v>
      </c>
      <c r="G274">
        <v>87.6</v>
      </c>
      <c r="H274" t="s">
        <v>97</v>
      </c>
      <c r="I274" t="s">
        <v>206</v>
      </c>
      <c r="J274" s="65">
        <v>41798</v>
      </c>
      <c r="K274" t="s">
        <v>251</v>
      </c>
      <c r="L274">
        <v>12.7</v>
      </c>
    </row>
    <row r="275" spans="1:12" x14ac:dyDescent="0.2">
      <c r="A275" t="s">
        <v>150</v>
      </c>
      <c r="B275" t="s">
        <v>250</v>
      </c>
      <c r="C275" t="s">
        <v>94</v>
      </c>
      <c r="D275" t="s">
        <v>95</v>
      </c>
      <c r="E275" t="s">
        <v>41</v>
      </c>
      <c r="F275">
        <v>12.71</v>
      </c>
      <c r="G275">
        <v>87.6</v>
      </c>
      <c r="H275" t="s">
        <v>97</v>
      </c>
      <c r="I275" t="s">
        <v>206</v>
      </c>
      <c r="J275" s="65">
        <v>41798</v>
      </c>
      <c r="K275" t="s">
        <v>251</v>
      </c>
      <c r="L275">
        <v>12.71</v>
      </c>
    </row>
    <row r="276" spans="1:12" x14ac:dyDescent="0.2">
      <c r="A276" t="s">
        <v>150</v>
      </c>
      <c r="B276" t="s">
        <v>151</v>
      </c>
      <c r="C276" t="s">
        <v>94</v>
      </c>
      <c r="D276" t="s">
        <v>95</v>
      </c>
      <c r="E276" t="s">
        <v>45</v>
      </c>
      <c r="F276">
        <v>348.5</v>
      </c>
      <c r="G276">
        <v>69.900000000000006</v>
      </c>
      <c r="H276" t="s">
        <v>122</v>
      </c>
      <c r="I276" t="s">
        <v>104</v>
      </c>
      <c r="J276" s="65">
        <v>41772</v>
      </c>
      <c r="K276" t="s">
        <v>252</v>
      </c>
      <c r="L276">
        <v>348.5</v>
      </c>
    </row>
    <row r="277" spans="1:12" x14ac:dyDescent="0.2">
      <c r="A277" t="s">
        <v>150</v>
      </c>
      <c r="B277" t="s">
        <v>151</v>
      </c>
      <c r="C277" t="s">
        <v>94</v>
      </c>
      <c r="D277" t="s">
        <v>95</v>
      </c>
      <c r="E277" t="s">
        <v>152</v>
      </c>
      <c r="F277">
        <v>899.9</v>
      </c>
      <c r="G277">
        <v>0</v>
      </c>
      <c r="H277" t="s">
        <v>122</v>
      </c>
      <c r="I277" t="s">
        <v>104</v>
      </c>
      <c r="J277" s="65">
        <v>41772</v>
      </c>
      <c r="K277" t="s">
        <v>252</v>
      </c>
      <c r="L277">
        <v>899.9</v>
      </c>
    </row>
    <row r="278" spans="1:12" x14ac:dyDescent="0.2">
      <c r="A278" t="s">
        <v>253</v>
      </c>
      <c r="B278" t="s">
        <v>254</v>
      </c>
      <c r="C278" t="s">
        <v>94</v>
      </c>
      <c r="D278" t="s">
        <v>95</v>
      </c>
      <c r="E278" t="s">
        <v>183</v>
      </c>
      <c r="F278">
        <v>419.7</v>
      </c>
      <c r="G278">
        <v>67.8</v>
      </c>
      <c r="H278" t="s">
        <v>169</v>
      </c>
      <c r="I278" t="s">
        <v>184</v>
      </c>
      <c r="J278" s="65">
        <v>41822</v>
      </c>
      <c r="K278" t="s">
        <v>255</v>
      </c>
      <c r="L278">
        <v>419.7</v>
      </c>
    </row>
    <row r="279" spans="1:12" x14ac:dyDescent="0.2">
      <c r="A279" t="s">
        <v>153</v>
      </c>
      <c r="B279" t="s">
        <v>154</v>
      </c>
      <c r="C279" t="s">
        <v>94</v>
      </c>
      <c r="D279" t="s">
        <v>95</v>
      </c>
      <c r="E279" t="s">
        <v>138</v>
      </c>
      <c r="F279">
        <v>12.62</v>
      </c>
      <c r="G279">
        <v>0</v>
      </c>
      <c r="H279" t="s">
        <v>155</v>
      </c>
      <c r="I279" t="s">
        <v>98</v>
      </c>
      <c r="J279" s="65">
        <v>41749</v>
      </c>
      <c r="K279" t="s">
        <v>256</v>
      </c>
      <c r="L279">
        <v>12.62</v>
      </c>
    </row>
    <row r="280" spans="1:12" x14ac:dyDescent="0.2">
      <c r="A280" t="s">
        <v>153</v>
      </c>
      <c r="B280" t="s">
        <v>154</v>
      </c>
      <c r="C280" t="s">
        <v>94</v>
      </c>
      <c r="D280" t="s">
        <v>95</v>
      </c>
      <c r="E280" t="s">
        <v>42</v>
      </c>
      <c r="F280">
        <v>34.159999999999997</v>
      </c>
      <c r="G280">
        <v>72</v>
      </c>
      <c r="H280" t="s">
        <v>155</v>
      </c>
      <c r="I280" t="s">
        <v>98</v>
      </c>
      <c r="J280" s="65">
        <v>41841</v>
      </c>
      <c r="K280" t="s">
        <v>256</v>
      </c>
      <c r="L280">
        <v>34.159999999999997</v>
      </c>
    </row>
    <row r="281" spans="1:12" x14ac:dyDescent="0.2">
      <c r="A281" t="s">
        <v>153</v>
      </c>
      <c r="B281" t="s">
        <v>154</v>
      </c>
      <c r="C281" t="s">
        <v>94</v>
      </c>
      <c r="D281" t="s">
        <v>119</v>
      </c>
      <c r="E281" t="s">
        <v>53</v>
      </c>
      <c r="F281">
        <v>2.48</v>
      </c>
      <c r="G281">
        <v>47.1</v>
      </c>
      <c r="H281" t="s">
        <v>155</v>
      </c>
      <c r="I281" t="s">
        <v>98</v>
      </c>
      <c r="J281" s="65">
        <v>41841</v>
      </c>
      <c r="K281" t="s">
        <v>256</v>
      </c>
      <c r="L281">
        <v>2.48</v>
      </c>
    </row>
    <row r="282" spans="1:12" x14ac:dyDescent="0.2">
      <c r="A282" t="s">
        <v>257</v>
      </c>
      <c r="B282" t="s">
        <v>258</v>
      </c>
      <c r="C282" t="s">
        <v>94</v>
      </c>
      <c r="D282" t="s">
        <v>95</v>
      </c>
      <c r="E282" t="s">
        <v>42</v>
      </c>
      <c r="F282">
        <v>28.9</v>
      </c>
      <c r="G282">
        <v>73.8</v>
      </c>
      <c r="H282" t="s">
        <v>113</v>
      </c>
      <c r="I282" t="s">
        <v>106</v>
      </c>
      <c r="J282" s="65">
        <v>41868</v>
      </c>
      <c r="K282" t="s">
        <v>24</v>
      </c>
      <c r="L282">
        <v>28.9</v>
      </c>
    </row>
    <row r="283" spans="1:12" x14ac:dyDescent="0.2">
      <c r="A283" t="s">
        <v>257</v>
      </c>
      <c r="B283" t="s">
        <v>258</v>
      </c>
      <c r="C283" t="s">
        <v>94</v>
      </c>
      <c r="D283" t="s">
        <v>95</v>
      </c>
      <c r="E283" t="s">
        <v>43</v>
      </c>
      <c r="F283">
        <v>62.8</v>
      </c>
      <c r="G283">
        <v>75.8</v>
      </c>
      <c r="H283" t="s">
        <v>113</v>
      </c>
      <c r="I283" t="s">
        <v>106</v>
      </c>
      <c r="J283" s="65">
        <v>41833</v>
      </c>
      <c r="K283" t="s">
        <v>24</v>
      </c>
      <c r="L283">
        <v>62.8</v>
      </c>
    </row>
    <row r="284" spans="1:12" x14ac:dyDescent="0.2">
      <c r="A284" t="s">
        <v>257</v>
      </c>
      <c r="B284" t="s">
        <v>258</v>
      </c>
      <c r="C284" t="s">
        <v>94</v>
      </c>
      <c r="D284" t="s">
        <v>95</v>
      </c>
      <c r="E284" t="s">
        <v>43</v>
      </c>
      <c r="F284">
        <v>63.4</v>
      </c>
      <c r="G284">
        <v>75.099999999999994</v>
      </c>
      <c r="H284" t="s">
        <v>113</v>
      </c>
      <c r="I284" t="s">
        <v>106</v>
      </c>
      <c r="J284" s="65">
        <v>41868</v>
      </c>
      <c r="K284" t="s">
        <v>24</v>
      </c>
      <c r="L284">
        <v>63.4</v>
      </c>
    </row>
    <row r="285" spans="1:12" x14ac:dyDescent="0.2">
      <c r="A285" t="s">
        <v>257</v>
      </c>
      <c r="B285" t="s">
        <v>258</v>
      </c>
      <c r="C285" t="s">
        <v>94</v>
      </c>
      <c r="D285" t="s">
        <v>95</v>
      </c>
      <c r="E285" t="s">
        <v>44</v>
      </c>
      <c r="F285">
        <v>146.69999999999999</v>
      </c>
      <c r="G285">
        <v>77.2</v>
      </c>
      <c r="H285" t="s">
        <v>113</v>
      </c>
      <c r="I285" t="s">
        <v>106</v>
      </c>
      <c r="J285" s="65">
        <v>41833</v>
      </c>
      <c r="K285" t="s">
        <v>24</v>
      </c>
      <c r="L285">
        <v>146.69999999999999</v>
      </c>
    </row>
    <row r="286" spans="1:12" x14ac:dyDescent="0.2">
      <c r="A286" t="s">
        <v>257</v>
      </c>
      <c r="B286" t="s">
        <v>258</v>
      </c>
      <c r="C286" t="s">
        <v>94</v>
      </c>
      <c r="D286" t="s">
        <v>95</v>
      </c>
      <c r="E286" t="s">
        <v>44</v>
      </c>
      <c r="F286">
        <v>144.1</v>
      </c>
      <c r="G286">
        <v>78.599999999999994</v>
      </c>
      <c r="H286" t="s">
        <v>113</v>
      </c>
      <c r="I286" t="s">
        <v>106</v>
      </c>
      <c r="J286" s="65">
        <v>41868</v>
      </c>
      <c r="K286" t="s">
        <v>24</v>
      </c>
      <c r="L286">
        <v>144.1</v>
      </c>
    </row>
    <row r="287" spans="1:12" x14ac:dyDescent="0.2">
      <c r="A287" t="s">
        <v>257</v>
      </c>
      <c r="B287" t="s">
        <v>258</v>
      </c>
      <c r="C287" t="s">
        <v>94</v>
      </c>
      <c r="D287" t="s">
        <v>95</v>
      </c>
      <c r="E287" t="s">
        <v>45</v>
      </c>
      <c r="F287">
        <v>319.89999999999998</v>
      </c>
      <c r="G287">
        <v>72.900000000000006</v>
      </c>
      <c r="H287" t="s">
        <v>113</v>
      </c>
      <c r="I287" t="s">
        <v>192</v>
      </c>
      <c r="J287" s="65">
        <v>41872</v>
      </c>
      <c r="K287" t="s">
        <v>24</v>
      </c>
      <c r="L287">
        <v>319.89999999999998</v>
      </c>
    </row>
    <row r="288" spans="1:12" x14ac:dyDescent="0.2">
      <c r="A288" t="s">
        <v>257</v>
      </c>
      <c r="B288" t="s">
        <v>258</v>
      </c>
      <c r="C288" t="s">
        <v>94</v>
      </c>
      <c r="D288" t="s">
        <v>95</v>
      </c>
      <c r="E288" t="s">
        <v>183</v>
      </c>
      <c r="F288">
        <v>366.2</v>
      </c>
      <c r="G288">
        <v>68.900000000000006</v>
      </c>
      <c r="H288" t="s">
        <v>113</v>
      </c>
      <c r="I288" t="s">
        <v>184</v>
      </c>
      <c r="J288" s="65">
        <v>41822</v>
      </c>
      <c r="K288" t="s">
        <v>24</v>
      </c>
      <c r="L288">
        <v>366.2</v>
      </c>
    </row>
    <row r="289" spans="1:12" x14ac:dyDescent="0.2">
      <c r="A289" t="s">
        <v>257</v>
      </c>
      <c r="B289" t="s">
        <v>259</v>
      </c>
      <c r="C289" t="s">
        <v>94</v>
      </c>
      <c r="D289" t="s">
        <v>95</v>
      </c>
      <c r="E289" t="s">
        <v>183</v>
      </c>
      <c r="F289">
        <v>443.7</v>
      </c>
      <c r="G289">
        <v>56.7</v>
      </c>
      <c r="H289" t="s">
        <v>113</v>
      </c>
      <c r="I289" t="s">
        <v>184</v>
      </c>
      <c r="J289" s="65">
        <v>41822</v>
      </c>
      <c r="K289" t="s">
        <v>260</v>
      </c>
      <c r="L289">
        <v>443.7</v>
      </c>
    </row>
    <row r="290" spans="1:12" x14ac:dyDescent="0.2">
      <c r="A290" t="s">
        <v>257</v>
      </c>
      <c r="B290" t="s">
        <v>258</v>
      </c>
      <c r="C290" t="s">
        <v>94</v>
      </c>
      <c r="D290" t="s">
        <v>95</v>
      </c>
      <c r="E290" t="s">
        <v>46</v>
      </c>
      <c r="F290">
        <v>729.4</v>
      </c>
      <c r="G290">
        <v>68.900000000000006</v>
      </c>
      <c r="H290" t="s">
        <v>113</v>
      </c>
      <c r="I290" t="s">
        <v>186</v>
      </c>
      <c r="J290" s="65">
        <v>41829</v>
      </c>
      <c r="K290" t="s">
        <v>24</v>
      </c>
      <c r="L290">
        <v>729.4</v>
      </c>
    </row>
    <row r="291" spans="1:12" x14ac:dyDescent="0.2">
      <c r="A291" t="s">
        <v>261</v>
      </c>
      <c r="B291" t="s">
        <v>262</v>
      </c>
      <c r="C291" t="s">
        <v>94</v>
      </c>
      <c r="D291" t="s">
        <v>95</v>
      </c>
      <c r="E291" t="s">
        <v>46</v>
      </c>
      <c r="F291">
        <v>757.3</v>
      </c>
      <c r="G291">
        <v>73.900000000000006</v>
      </c>
      <c r="H291" t="s">
        <v>169</v>
      </c>
      <c r="I291" t="s">
        <v>104</v>
      </c>
      <c r="J291" s="65">
        <v>41851</v>
      </c>
      <c r="K291" t="s">
        <v>263</v>
      </c>
      <c r="L291">
        <v>757.3</v>
      </c>
    </row>
    <row r="292" spans="1:12" x14ac:dyDescent="0.2">
      <c r="A292" t="s">
        <v>156</v>
      </c>
      <c r="B292" t="s">
        <v>157</v>
      </c>
      <c r="C292" t="s">
        <v>94</v>
      </c>
      <c r="D292" t="s">
        <v>95</v>
      </c>
      <c r="E292" t="s">
        <v>41</v>
      </c>
      <c r="F292">
        <v>24</v>
      </c>
      <c r="G292">
        <v>60.2</v>
      </c>
      <c r="H292" t="s">
        <v>133</v>
      </c>
      <c r="I292" t="s">
        <v>104</v>
      </c>
      <c r="J292" s="65">
        <v>41772</v>
      </c>
      <c r="K292" t="s">
        <v>264</v>
      </c>
      <c r="L292">
        <v>24</v>
      </c>
    </row>
    <row r="293" spans="1:12" x14ac:dyDescent="0.2">
      <c r="A293" t="s">
        <v>156</v>
      </c>
      <c r="B293" t="s">
        <v>158</v>
      </c>
      <c r="C293" t="s">
        <v>94</v>
      </c>
      <c r="D293" t="s">
        <v>95</v>
      </c>
      <c r="E293" t="s">
        <v>152</v>
      </c>
      <c r="F293">
        <v>766.7</v>
      </c>
      <c r="G293">
        <v>0</v>
      </c>
      <c r="H293" t="s">
        <v>118</v>
      </c>
      <c r="I293" t="s">
        <v>104</v>
      </c>
      <c r="J293" s="65">
        <v>41772</v>
      </c>
      <c r="K293" t="s">
        <v>265</v>
      </c>
      <c r="L293">
        <v>766.7</v>
      </c>
    </row>
    <row r="294" spans="1:12" x14ac:dyDescent="0.2">
      <c r="A294" t="s">
        <v>156</v>
      </c>
      <c r="B294" t="s">
        <v>158</v>
      </c>
      <c r="C294" t="s">
        <v>94</v>
      </c>
      <c r="D294" t="s">
        <v>95</v>
      </c>
      <c r="E294" t="s">
        <v>152</v>
      </c>
      <c r="F294">
        <v>738</v>
      </c>
      <c r="G294">
        <v>0</v>
      </c>
      <c r="H294" t="s">
        <v>118</v>
      </c>
      <c r="I294" t="s">
        <v>104</v>
      </c>
      <c r="J294" s="65">
        <v>41807</v>
      </c>
      <c r="K294" t="s">
        <v>265</v>
      </c>
      <c r="L294">
        <v>738</v>
      </c>
    </row>
    <row r="295" spans="1:12" x14ac:dyDescent="0.2">
      <c r="A295" t="s">
        <v>156</v>
      </c>
      <c r="B295" t="s">
        <v>158</v>
      </c>
      <c r="C295" t="s">
        <v>94</v>
      </c>
      <c r="D295" t="s">
        <v>119</v>
      </c>
      <c r="E295" t="s">
        <v>60</v>
      </c>
      <c r="F295">
        <v>12.41</v>
      </c>
      <c r="G295">
        <v>0</v>
      </c>
      <c r="H295" t="s">
        <v>118</v>
      </c>
      <c r="I295" t="s">
        <v>104</v>
      </c>
      <c r="J295" s="65">
        <v>41807</v>
      </c>
      <c r="K295" t="s">
        <v>265</v>
      </c>
      <c r="L295">
        <v>12.41</v>
      </c>
    </row>
    <row r="296" spans="1:12" x14ac:dyDescent="0.2">
      <c r="A296" t="s">
        <v>156</v>
      </c>
      <c r="B296" t="s">
        <v>157</v>
      </c>
      <c r="C296" t="s">
        <v>94</v>
      </c>
      <c r="D296" t="s">
        <v>119</v>
      </c>
      <c r="E296" t="s">
        <v>76</v>
      </c>
      <c r="F296">
        <v>11.41</v>
      </c>
      <c r="G296">
        <v>0</v>
      </c>
      <c r="H296" t="s">
        <v>133</v>
      </c>
      <c r="I296" t="s">
        <v>104</v>
      </c>
      <c r="J296" s="65">
        <v>41851</v>
      </c>
      <c r="K296" t="s">
        <v>264</v>
      </c>
      <c r="L296">
        <v>11.41</v>
      </c>
    </row>
    <row r="297" spans="1:12" x14ac:dyDescent="0.2">
      <c r="A297" t="s">
        <v>156</v>
      </c>
      <c r="B297" t="s">
        <v>157</v>
      </c>
      <c r="C297" t="s">
        <v>94</v>
      </c>
      <c r="D297" t="s">
        <v>119</v>
      </c>
      <c r="E297" t="s">
        <v>59</v>
      </c>
      <c r="F297">
        <v>7.22</v>
      </c>
      <c r="G297">
        <v>17.7</v>
      </c>
      <c r="H297" t="s">
        <v>133</v>
      </c>
      <c r="I297" t="s">
        <v>104</v>
      </c>
      <c r="J297" s="65">
        <v>41772</v>
      </c>
      <c r="K297" t="s">
        <v>264</v>
      </c>
      <c r="L297">
        <v>7.22</v>
      </c>
    </row>
    <row r="298" spans="1:12" x14ac:dyDescent="0.2">
      <c r="A298" t="s">
        <v>156</v>
      </c>
      <c r="B298" t="s">
        <v>158</v>
      </c>
      <c r="C298" t="s">
        <v>94</v>
      </c>
      <c r="D298" t="s">
        <v>119</v>
      </c>
      <c r="E298" t="s">
        <v>59</v>
      </c>
      <c r="F298">
        <v>10.46</v>
      </c>
      <c r="G298">
        <v>20.3</v>
      </c>
      <c r="H298" t="s">
        <v>118</v>
      </c>
      <c r="I298" t="s">
        <v>104</v>
      </c>
      <c r="J298" s="65">
        <v>41793</v>
      </c>
      <c r="K298" t="s">
        <v>265</v>
      </c>
      <c r="L298">
        <v>10.46</v>
      </c>
    </row>
    <row r="299" spans="1:12" x14ac:dyDescent="0.2">
      <c r="A299" t="s">
        <v>156</v>
      </c>
      <c r="B299" t="s">
        <v>157</v>
      </c>
      <c r="C299" t="s">
        <v>94</v>
      </c>
      <c r="D299" t="s">
        <v>119</v>
      </c>
      <c r="E299" t="s">
        <v>72</v>
      </c>
      <c r="F299">
        <v>4.91</v>
      </c>
      <c r="G299">
        <v>42.7</v>
      </c>
      <c r="H299" t="s">
        <v>133</v>
      </c>
      <c r="I299" t="s">
        <v>104</v>
      </c>
      <c r="J299" s="65">
        <v>41772</v>
      </c>
      <c r="K299" t="s">
        <v>264</v>
      </c>
      <c r="L299">
        <v>4.91</v>
      </c>
    </row>
    <row r="300" spans="1:12" x14ac:dyDescent="0.2">
      <c r="A300" t="s">
        <v>156</v>
      </c>
      <c r="B300" t="s">
        <v>157</v>
      </c>
      <c r="C300" t="s">
        <v>94</v>
      </c>
      <c r="D300" t="s">
        <v>119</v>
      </c>
      <c r="E300" t="s">
        <v>72</v>
      </c>
      <c r="F300">
        <v>4.7300000000000004</v>
      </c>
      <c r="G300">
        <v>41.1</v>
      </c>
      <c r="H300" t="s">
        <v>133</v>
      </c>
      <c r="I300" t="s">
        <v>104</v>
      </c>
      <c r="J300" s="65">
        <v>41793</v>
      </c>
      <c r="K300" t="s">
        <v>264</v>
      </c>
      <c r="L300">
        <v>4.7300000000000004</v>
      </c>
    </row>
    <row r="301" spans="1:12" x14ac:dyDescent="0.2">
      <c r="A301" t="s">
        <v>156</v>
      </c>
      <c r="B301" t="s">
        <v>157</v>
      </c>
      <c r="C301" t="s">
        <v>94</v>
      </c>
      <c r="D301" t="s">
        <v>119</v>
      </c>
      <c r="E301" t="s">
        <v>73</v>
      </c>
      <c r="F301">
        <v>7.74</v>
      </c>
      <c r="G301">
        <v>18.100000000000001</v>
      </c>
      <c r="H301" t="s">
        <v>133</v>
      </c>
      <c r="I301" t="s">
        <v>104</v>
      </c>
      <c r="J301" s="65">
        <v>41851</v>
      </c>
      <c r="K301" t="s">
        <v>264</v>
      </c>
      <c r="L301">
        <v>7.74</v>
      </c>
    </row>
    <row r="302" spans="1:12" x14ac:dyDescent="0.2">
      <c r="A302" t="s">
        <v>156</v>
      </c>
      <c r="B302" t="s">
        <v>158</v>
      </c>
      <c r="C302" t="s">
        <v>94</v>
      </c>
      <c r="D302" t="s">
        <v>119</v>
      </c>
      <c r="E302" t="s">
        <v>53</v>
      </c>
      <c r="F302">
        <v>2.5299999999999998</v>
      </c>
      <c r="G302">
        <v>46.9</v>
      </c>
      <c r="H302" t="s">
        <v>118</v>
      </c>
      <c r="I302" t="s">
        <v>104</v>
      </c>
      <c r="J302" s="65">
        <v>41772</v>
      </c>
      <c r="K302" t="s">
        <v>265</v>
      </c>
      <c r="L302">
        <v>2.5299999999999998</v>
      </c>
    </row>
    <row r="303" spans="1:12" x14ac:dyDescent="0.2">
      <c r="A303" t="s">
        <v>156</v>
      </c>
      <c r="B303" t="s">
        <v>158</v>
      </c>
      <c r="C303" t="s">
        <v>94</v>
      </c>
      <c r="D303" t="s">
        <v>119</v>
      </c>
      <c r="E303" t="s">
        <v>53</v>
      </c>
      <c r="F303">
        <v>2.83</v>
      </c>
      <c r="G303">
        <v>52.4</v>
      </c>
      <c r="H303" t="s">
        <v>118</v>
      </c>
      <c r="I303" t="s">
        <v>104</v>
      </c>
      <c r="J303" s="65">
        <v>41793</v>
      </c>
      <c r="K303" t="s">
        <v>265</v>
      </c>
      <c r="L303">
        <v>2.83</v>
      </c>
    </row>
    <row r="304" spans="1:12" x14ac:dyDescent="0.2">
      <c r="A304" t="s">
        <v>156</v>
      </c>
      <c r="B304" t="s">
        <v>157</v>
      </c>
      <c r="C304" t="s">
        <v>94</v>
      </c>
      <c r="D304" t="s">
        <v>119</v>
      </c>
      <c r="E304" t="s">
        <v>53</v>
      </c>
      <c r="F304">
        <v>1.99</v>
      </c>
      <c r="G304">
        <v>43.5</v>
      </c>
      <c r="H304" t="s">
        <v>133</v>
      </c>
      <c r="I304" t="s">
        <v>104</v>
      </c>
      <c r="J304" s="65">
        <v>41851</v>
      </c>
      <c r="K304" t="s">
        <v>264</v>
      </c>
      <c r="L304">
        <v>1.99</v>
      </c>
    </row>
    <row r="305" spans="1:12" x14ac:dyDescent="0.2">
      <c r="A305" t="s">
        <v>156</v>
      </c>
      <c r="B305" t="s">
        <v>158</v>
      </c>
      <c r="C305" t="s">
        <v>94</v>
      </c>
      <c r="D305" t="s">
        <v>119</v>
      </c>
      <c r="E305" t="s">
        <v>54</v>
      </c>
      <c r="F305">
        <v>5.76</v>
      </c>
      <c r="G305">
        <v>53.2</v>
      </c>
      <c r="H305" t="s">
        <v>118</v>
      </c>
      <c r="I305" t="s">
        <v>104</v>
      </c>
      <c r="J305" s="65">
        <v>41807</v>
      </c>
      <c r="K305" t="s">
        <v>265</v>
      </c>
      <c r="L305">
        <v>5.76</v>
      </c>
    </row>
    <row r="306" spans="1:12" x14ac:dyDescent="0.2">
      <c r="A306" t="s">
        <v>266</v>
      </c>
      <c r="B306" t="s">
        <v>267</v>
      </c>
      <c r="C306" t="s">
        <v>94</v>
      </c>
      <c r="D306" t="s">
        <v>95</v>
      </c>
      <c r="E306" t="s">
        <v>42</v>
      </c>
      <c r="F306">
        <v>29.81</v>
      </c>
      <c r="G306">
        <v>82.5</v>
      </c>
      <c r="H306" t="s">
        <v>155</v>
      </c>
      <c r="I306" t="s">
        <v>98</v>
      </c>
      <c r="J306" s="65">
        <v>41841</v>
      </c>
      <c r="K306" t="s">
        <v>268</v>
      </c>
      <c r="L306">
        <v>29.81</v>
      </c>
    </row>
    <row r="307" spans="1:12" x14ac:dyDescent="0.2">
      <c r="A307" t="s">
        <v>266</v>
      </c>
      <c r="B307" t="s">
        <v>269</v>
      </c>
      <c r="C307" t="s">
        <v>94</v>
      </c>
      <c r="D307" t="s">
        <v>119</v>
      </c>
      <c r="E307" t="s">
        <v>53</v>
      </c>
      <c r="F307">
        <v>3.57</v>
      </c>
      <c r="G307">
        <v>60.7</v>
      </c>
      <c r="H307" t="s">
        <v>97</v>
      </c>
      <c r="I307" t="s">
        <v>98</v>
      </c>
      <c r="J307" s="65">
        <v>41784</v>
      </c>
      <c r="K307" t="s">
        <v>270</v>
      </c>
      <c r="L307">
        <v>3.57</v>
      </c>
    </row>
    <row r="308" spans="1:12" x14ac:dyDescent="0.2">
      <c r="A308" t="s">
        <v>159</v>
      </c>
      <c r="B308" t="s">
        <v>160</v>
      </c>
      <c r="C308" t="s">
        <v>94</v>
      </c>
      <c r="D308" t="s">
        <v>95</v>
      </c>
      <c r="E308" t="s">
        <v>183</v>
      </c>
      <c r="F308">
        <v>540.70000000000005</v>
      </c>
      <c r="G308">
        <v>71.7</v>
      </c>
      <c r="H308" t="s">
        <v>133</v>
      </c>
      <c r="I308" t="s">
        <v>184</v>
      </c>
      <c r="J308" s="65">
        <v>41822</v>
      </c>
      <c r="K308" t="s">
        <v>271</v>
      </c>
      <c r="L308">
        <v>540.70000000000005</v>
      </c>
    </row>
    <row r="309" spans="1:12" x14ac:dyDescent="0.2">
      <c r="A309" t="s">
        <v>159</v>
      </c>
      <c r="B309" t="s">
        <v>160</v>
      </c>
      <c r="C309" t="s">
        <v>94</v>
      </c>
      <c r="D309" t="s">
        <v>95</v>
      </c>
      <c r="E309" t="s">
        <v>152</v>
      </c>
      <c r="F309">
        <v>850.9</v>
      </c>
      <c r="G309">
        <v>0</v>
      </c>
      <c r="H309" t="s">
        <v>133</v>
      </c>
      <c r="I309" t="s">
        <v>104</v>
      </c>
      <c r="J309" s="65">
        <v>41772</v>
      </c>
      <c r="K309" t="s">
        <v>271</v>
      </c>
      <c r="L309">
        <v>850.9</v>
      </c>
    </row>
    <row r="310" spans="1:12" x14ac:dyDescent="0.2">
      <c r="A310" t="s">
        <v>159</v>
      </c>
      <c r="B310" t="s">
        <v>160</v>
      </c>
      <c r="C310" t="s">
        <v>94</v>
      </c>
      <c r="D310" t="s">
        <v>95</v>
      </c>
      <c r="E310" t="s">
        <v>152</v>
      </c>
      <c r="F310">
        <v>855.9</v>
      </c>
      <c r="G310">
        <v>0</v>
      </c>
      <c r="H310" t="s">
        <v>133</v>
      </c>
      <c r="I310" t="s">
        <v>104</v>
      </c>
      <c r="J310" s="65">
        <v>41807</v>
      </c>
      <c r="K310" t="s">
        <v>271</v>
      </c>
      <c r="L310">
        <v>855.9</v>
      </c>
    </row>
    <row r="311" spans="1:12" x14ac:dyDescent="0.2">
      <c r="A311" t="s">
        <v>161</v>
      </c>
      <c r="B311" t="s">
        <v>162</v>
      </c>
      <c r="C311" t="s">
        <v>94</v>
      </c>
      <c r="D311" t="s">
        <v>95</v>
      </c>
      <c r="E311" t="s">
        <v>45</v>
      </c>
      <c r="F311">
        <v>302.89</v>
      </c>
      <c r="G311">
        <v>77.400000000000006</v>
      </c>
      <c r="H311" t="s">
        <v>113</v>
      </c>
      <c r="I311" t="s">
        <v>106</v>
      </c>
      <c r="J311" s="65">
        <v>41777</v>
      </c>
      <c r="K311" t="s">
        <v>272</v>
      </c>
      <c r="L311">
        <v>302.89</v>
      </c>
    </row>
    <row r="312" spans="1:12" x14ac:dyDescent="0.2">
      <c r="A312" t="s">
        <v>161</v>
      </c>
      <c r="B312" t="s">
        <v>162</v>
      </c>
      <c r="C312" t="s">
        <v>94</v>
      </c>
      <c r="D312" t="s">
        <v>95</v>
      </c>
      <c r="E312" t="s">
        <v>46</v>
      </c>
      <c r="F312">
        <v>622.67999999999995</v>
      </c>
      <c r="G312">
        <v>81.099999999999994</v>
      </c>
      <c r="H312" t="s">
        <v>113</v>
      </c>
      <c r="I312" t="s">
        <v>110</v>
      </c>
      <c r="J312" s="65">
        <v>41816</v>
      </c>
      <c r="K312" t="s">
        <v>272</v>
      </c>
      <c r="L312">
        <v>622.67999999999995</v>
      </c>
    </row>
    <row r="313" spans="1:12" x14ac:dyDescent="0.2">
      <c r="A313" t="s">
        <v>161</v>
      </c>
      <c r="B313" t="s">
        <v>162</v>
      </c>
      <c r="C313" t="s">
        <v>94</v>
      </c>
      <c r="D313" t="s">
        <v>95</v>
      </c>
      <c r="E313" t="s">
        <v>46</v>
      </c>
      <c r="F313">
        <v>639.29999999999995</v>
      </c>
      <c r="G313">
        <v>78.900000000000006</v>
      </c>
      <c r="H313" t="s">
        <v>113</v>
      </c>
      <c r="I313" t="s">
        <v>186</v>
      </c>
      <c r="J313" s="65">
        <v>41829</v>
      </c>
      <c r="K313" t="s">
        <v>272</v>
      </c>
      <c r="L313">
        <v>639.29999999999995</v>
      </c>
    </row>
    <row r="314" spans="1:12" x14ac:dyDescent="0.2">
      <c r="A314" t="s">
        <v>161</v>
      </c>
      <c r="B314" t="s">
        <v>162</v>
      </c>
      <c r="C314" t="s">
        <v>94</v>
      </c>
      <c r="D314" t="s">
        <v>95</v>
      </c>
      <c r="E314" t="s">
        <v>47</v>
      </c>
      <c r="F314">
        <v>1091.02</v>
      </c>
      <c r="G314">
        <v>79.7</v>
      </c>
      <c r="H314" t="s">
        <v>113</v>
      </c>
      <c r="I314" t="s">
        <v>106</v>
      </c>
      <c r="J314" s="65">
        <v>41777</v>
      </c>
      <c r="K314" t="s">
        <v>272</v>
      </c>
      <c r="L314">
        <v>1091.02</v>
      </c>
    </row>
    <row r="315" spans="1:12" x14ac:dyDescent="0.2">
      <c r="A315" t="s">
        <v>163</v>
      </c>
      <c r="B315" t="s">
        <v>164</v>
      </c>
      <c r="C315" t="s">
        <v>94</v>
      </c>
      <c r="D315" t="s">
        <v>95</v>
      </c>
      <c r="E315" t="s">
        <v>50</v>
      </c>
      <c r="F315">
        <v>705.7</v>
      </c>
      <c r="G315">
        <v>59</v>
      </c>
      <c r="H315" t="s">
        <v>144</v>
      </c>
      <c r="I315" t="s">
        <v>106</v>
      </c>
      <c r="J315" s="65">
        <v>41812</v>
      </c>
      <c r="K315" t="s">
        <v>25</v>
      </c>
      <c r="L315">
        <v>705.7</v>
      </c>
    </row>
    <row r="316" spans="1:12" x14ac:dyDescent="0.2">
      <c r="A316" t="s">
        <v>163</v>
      </c>
      <c r="B316" t="s">
        <v>164</v>
      </c>
      <c r="C316" t="s">
        <v>94</v>
      </c>
      <c r="D316" t="s">
        <v>95</v>
      </c>
      <c r="E316" t="s">
        <v>42</v>
      </c>
      <c r="F316">
        <v>38.6</v>
      </c>
      <c r="G316">
        <v>60.8</v>
      </c>
      <c r="H316" t="s">
        <v>144</v>
      </c>
      <c r="I316" t="s">
        <v>104</v>
      </c>
      <c r="J316" s="65">
        <v>41851</v>
      </c>
      <c r="K316" t="s">
        <v>25</v>
      </c>
      <c r="L316">
        <v>38.6</v>
      </c>
    </row>
    <row r="317" spans="1:12" x14ac:dyDescent="0.2">
      <c r="A317" t="s">
        <v>163</v>
      </c>
      <c r="B317" t="s">
        <v>164</v>
      </c>
      <c r="C317" t="s">
        <v>94</v>
      </c>
      <c r="D317" t="s">
        <v>95</v>
      </c>
      <c r="E317" t="s">
        <v>44</v>
      </c>
      <c r="F317">
        <v>216.6</v>
      </c>
      <c r="G317">
        <v>55.2</v>
      </c>
      <c r="H317" t="s">
        <v>144</v>
      </c>
      <c r="I317" t="s">
        <v>104</v>
      </c>
      <c r="J317" s="65">
        <v>41851</v>
      </c>
      <c r="K317" t="s">
        <v>25</v>
      </c>
      <c r="L317">
        <v>216.6</v>
      </c>
    </row>
    <row r="318" spans="1:12" x14ac:dyDescent="0.2">
      <c r="A318" t="s">
        <v>163</v>
      </c>
      <c r="B318" t="s">
        <v>164</v>
      </c>
      <c r="C318" t="s">
        <v>94</v>
      </c>
      <c r="D318" t="s">
        <v>119</v>
      </c>
      <c r="E318" t="s">
        <v>60</v>
      </c>
      <c r="F318">
        <v>14.76</v>
      </c>
      <c r="G318">
        <v>23.2</v>
      </c>
      <c r="H318" t="s">
        <v>144</v>
      </c>
      <c r="I318" t="s">
        <v>106</v>
      </c>
      <c r="J318" s="65">
        <v>41756</v>
      </c>
      <c r="K318" t="s">
        <v>25</v>
      </c>
      <c r="L318">
        <v>14.76</v>
      </c>
    </row>
    <row r="319" spans="1:12" x14ac:dyDescent="0.2">
      <c r="A319" t="s">
        <v>163</v>
      </c>
      <c r="B319" t="s">
        <v>164</v>
      </c>
      <c r="C319" t="s">
        <v>94</v>
      </c>
      <c r="D319" t="s">
        <v>119</v>
      </c>
      <c r="E319" t="s">
        <v>60</v>
      </c>
      <c r="F319">
        <v>17.04</v>
      </c>
      <c r="G319">
        <v>27.5</v>
      </c>
      <c r="H319" t="s">
        <v>144</v>
      </c>
      <c r="I319" t="s">
        <v>106</v>
      </c>
      <c r="J319" s="65">
        <v>41777</v>
      </c>
      <c r="K319" t="s">
        <v>25</v>
      </c>
      <c r="L319">
        <v>17.04</v>
      </c>
    </row>
    <row r="320" spans="1:12" x14ac:dyDescent="0.2">
      <c r="A320" t="s">
        <v>163</v>
      </c>
      <c r="B320" t="s">
        <v>164</v>
      </c>
      <c r="C320" t="s">
        <v>94</v>
      </c>
      <c r="D320" t="s">
        <v>119</v>
      </c>
      <c r="E320" t="s">
        <v>60</v>
      </c>
      <c r="F320">
        <v>14.18</v>
      </c>
      <c r="G320">
        <v>22.9</v>
      </c>
      <c r="H320" t="s">
        <v>144</v>
      </c>
      <c r="I320" t="s">
        <v>110</v>
      </c>
      <c r="J320" s="65">
        <v>41795</v>
      </c>
      <c r="K320" t="s">
        <v>25</v>
      </c>
      <c r="L320">
        <v>14.18</v>
      </c>
    </row>
    <row r="321" spans="1:12" x14ac:dyDescent="0.2">
      <c r="A321" t="s">
        <v>163</v>
      </c>
      <c r="B321" t="s">
        <v>164</v>
      </c>
      <c r="C321" t="s">
        <v>94</v>
      </c>
      <c r="D321" t="s">
        <v>119</v>
      </c>
      <c r="E321" t="s">
        <v>60</v>
      </c>
      <c r="F321">
        <v>15.28</v>
      </c>
      <c r="G321">
        <v>24.7</v>
      </c>
      <c r="H321" t="s">
        <v>144</v>
      </c>
      <c r="I321" t="s">
        <v>104</v>
      </c>
      <c r="J321" s="65">
        <v>41807</v>
      </c>
      <c r="K321" t="s">
        <v>25</v>
      </c>
      <c r="L321">
        <v>15.28</v>
      </c>
    </row>
    <row r="322" spans="1:12" x14ac:dyDescent="0.2">
      <c r="A322" t="s">
        <v>163</v>
      </c>
      <c r="B322" t="s">
        <v>164</v>
      </c>
      <c r="C322" t="s">
        <v>94</v>
      </c>
      <c r="D322" t="s">
        <v>119</v>
      </c>
      <c r="E322" t="s">
        <v>60</v>
      </c>
      <c r="F322">
        <v>16.16</v>
      </c>
      <c r="G322">
        <v>26.1</v>
      </c>
      <c r="H322" t="s">
        <v>144</v>
      </c>
      <c r="I322" t="s">
        <v>106</v>
      </c>
      <c r="J322" s="65">
        <v>41812</v>
      </c>
      <c r="K322" t="s">
        <v>25</v>
      </c>
      <c r="L322">
        <v>16.16</v>
      </c>
    </row>
    <row r="323" spans="1:12" x14ac:dyDescent="0.2">
      <c r="A323" t="s">
        <v>163</v>
      </c>
      <c r="B323" t="s">
        <v>164</v>
      </c>
      <c r="C323" t="s">
        <v>94</v>
      </c>
      <c r="D323" t="s">
        <v>119</v>
      </c>
      <c r="E323" t="s">
        <v>60</v>
      </c>
      <c r="F323">
        <v>17.47</v>
      </c>
      <c r="G323">
        <v>28.2</v>
      </c>
      <c r="H323" t="s">
        <v>144</v>
      </c>
      <c r="I323" t="s">
        <v>106</v>
      </c>
      <c r="J323" s="65">
        <v>41833</v>
      </c>
      <c r="K323" t="s">
        <v>25</v>
      </c>
      <c r="L323">
        <v>17.47</v>
      </c>
    </row>
    <row r="324" spans="1:12" x14ac:dyDescent="0.2">
      <c r="A324" t="s">
        <v>163</v>
      </c>
      <c r="B324" t="s">
        <v>164</v>
      </c>
      <c r="C324" t="s">
        <v>94</v>
      </c>
      <c r="D324" t="s">
        <v>119</v>
      </c>
      <c r="E324" t="s">
        <v>60</v>
      </c>
      <c r="F324">
        <v>15.19</v>
      </c>
      <c r="G324">
        <v>24.5</v>
      </c>
      <c r="H324" t="s">
        <v>144</v>
      </c>
      <c r="I324" t="s">
        <v>104</v>
      </c>
      <c r="J324" s="65">
        <v>41851</v>
      </c>
      <c r="K324" t="s">
        <v>25</v>
      </c>
      <c r="L324">
        <v>15.19</v>
      </c>
    </row>
    <row r="325" spans="1:12" x14ac:dyDescent="0.2">
      <c r="A325" t="s">
        <v>163</v>
      </c>
      <c r="B325" t="s">
        <v>164</v>
      </c>
      <c r="C325" t="s">
        <v>94</v>
      </c>
      <c r="D325" t="s">
        <v>119</v>
      </c>
      <c r="E325" t="s">
        <v>60</v>
      </c>
      <c r="F325">
        <v>16.510000000000002</v>
      </c>
      <c r="G325">
        <v>26.7</v>
      </c>
      <c r="H325" t="s">
        <v>144</v>
      </c>
      <c r="I325" t="s">
        <v>106</v>
      </c>
      <c r="J325" s="65">
        <v>41868</v>
      </c>
      <c r="K325" t="s">
        <v>25</v>
      </c>
      <c r="L325">
        <v>16.510000000000002</v>
      </c>
    </row>
    <row r="326" spans="1:12" x14ac:dyDescent="0.2">
      <c r="A326" t="s">
        <v>163</v>
      </c>
      <c r="B326" t="s">
        <v>164</v>
      </c>
      <c r="C326" t="s">
        <v>94</v>
      </c>
      <c r="D326" t="s">
        <v>119</v>
      </c>
      <c r="E326" t="s">
        <v>59</v>
      </c>
      <c r="F326">
        <v>15.25</v>
      </c>
      <c r="G326">
        <v>22.7</v>
      </c>
      <c r="H326" t="s">
        <v>144</v>
      </c>
      <c r="I326" t="s">
        <v>106</v>
      </c>
      <c r="J326" s="65">
        <v>41756</v>
      </c>
      <c r="K326" t="s">
        <v>25</v>
      </c>
      <c r="L326">
        <v>15.25</v>
      </c>
    </row>
    <row r="327" spans="1:12" x14ac:dyDescent="0.2">
      <c r="A327" t="s">
        <v>163</v>
      </c>
      <c r="B327" t="s">
        <v>164</v>
      </c>
      <c r="C327" t="s">
        <v>94</v>
      </c>
      <c r="D327" t="s">
        <v>119</v>
      </c>
      <c r="E327" t="s">
        <v>59</v>
      </c>
      <c r="F327">
        <v>18.690000000000001</v>
      </c>
      <c r="G327">
        <v>28.2</v>
      </c>
      <c r="H327" t="s">
        <v>144</v>
      </c>
      <c r="I327" t="s">
        <v>104</v>
      </c>
      <c r="J327" s="65">
        <v>41772</v>
      </c>
      <c r="K327" t="s">
        <v>25</v>
      </c>
      <c r="L327">
        <v>18.690000000000001</v>
      </c>
    </row>
    <row r="328" spans="1:12" x14ac:dyDescent="0.2">
      <c r="A328" t="s">
        <v>163</v>
      </c>
      <c r="B328" t="s">
        <v>164</v>
      </c>
      <c r="C328" t="s">
        <v>94</v>
      </c>
      <c r="D328" t="s">
        <v>119</v>
      </c>
      <c r="E328" t="s">
        <v>59</v>
      </c>
      <c r="F328">
        <v>14.46</v>
      </c>
      <c r="G328">
        <v>21.8</v>
      </c>
      <c r="H328" t="s">
        <v>144</v>
      </c>
      <c r="I328" t="s">
        <v>106</v>
      </c>
      <c r="J328" s="65">
        <v>41777</v>
      </c>
      <c r="K328" t="s">
        <v>25</v>
      </c>
      <c r="L328">
        <v>14.46</v>
      </c>
    </row>
    <row r="329" spans="1:12" x14ac:dyDescent="0.2">
      <c r="A329" t="s">
        <v>163</v>
      </c>
      <c r="B329" t="s">
        <v>164</v>
      </c>
      <c r="C329" t="s">
        <v>94</v>
      </c>
      <c r="D329" t="s">
        <v>119</v>
      </c>
      <c r="E329" t="s">
        <v>59</v>
      </c>
      <c r="F329">
        <v>16.809999999999999</v>
      </c>
      <c r="G329">
        <v>25.4</v>
      </c>
      <c r="H329" t="s">
        <v>144</v>
      </c>
      <c r="I329" t="s">
        <v>104</v>
      </c>
      <c r="J329" s="65">
        <v>41793</v>
      </c>
      <c r="K329" t="s">
        <v>25</v>
      </c>
      <c r="L329">
        <v>16.809999999999999</v>
      </c>
    </row>
    <row r="330" spans="1:12" x14ac:dyDescent="0.2">
      <c r="A330" t="s">
        <v>163</v>
      </c>
      <c r="B330" t="s">
        <v>164</v>
      </c>
      <c r="C330" t="s">
        <v>94</v>
      </c>
      <c r="D330" t="s">
        <v>119</v>
      </c>
      <c r="E330" t="s">
        <v>59</v>
      </c>
      <c r="F330">
        <v>15.36</v>
      </c>
      <c r="G330">
        <v>23.2</v>
      </c>
      <c r="H330" t="s">
        <v>144</v>
      </c>
      <c r="I330" t="s">
        <v>106</v>
      </c>
      <c r="J330" s="65">
        <v>41812</v>
      </c>
      <c r="K330" t="s">
        <v>25</v>
      </c>
      <c r="L330">
        <v>15.36</v>
      </c>
    </row>
    <row r="331" spans="1:12" x14ac:dyDescent="0.2">
      <c r="A331" t="s">
        <v>163</v>
      </c>
      <c r="B331" t="s">
        <v>164</v>
      </c>
      <c r="C331" t="s">
        <v>94</v>
      </c>
      <c r="D331" t="s">
        <v>119</v>
      </c>
      <c r="E331" t="s">
        <v>59</v>
      </c>
      <c r="F331">
        <v>16.62</v>
      </c>
      <c r="G331">
        <v>25.1</v>
      </c>
      <c r="H331" t="s">
        <v>144</v>
      </c>
      <c r="I331" t="s">
        <v>106</v>
      </c>
      <c r="J331" s="65">
        <v>41833</v>
      </c>
      <c r="K331" t="s">
        <v>25</v>
      </c>
      <c r="L331">
        <v>16.62</v>
      </c>
    </row>
    <row r="332" spans="1:12" x14ac:dyDescent="0.2">
      <c r="A332" t="s">
        <v>163</v>
      </c>
      <c r="B332" t="s">
        <v>164</v>
      </c>
      <c r="C332" t="s">
        <v>94</v>
      </c>
      <c r="D332" t="s">
        <v>119</v>
      </c>
      <c r="E332" t="s">
        <v>59</v>
      </c>
      <c r="F332">
        <v>18.809999999999999</v>
      </c>
      <c r="G332">
        <v>28.4</v>
      </c>
      <c r="H332" t="s">
        <v>144</v>
      </c>
      <c r="I332" t="s">
        <v>106</v>
      </c>
      <c r="J332" s="65">
        <v>41868</v>
      </c>
      <c r="K332" t="s">
        <v>25</v>
      </c>
      <c r="L332">
        <v>18.809999999999999</v>
      </c>
    </row>
    <row r="333" spans="1:12" x14ac:dyDescent="0.2">
      <c r="A333" t="s">
        <v>163</v>
      </c>
      <c r="B333" t="s">
        <v>164</v>
      </c>
      <c r="C333" t="s">
        <v>94</v>
      </c>
      <c r="D333" t="s">
        <v>119</v>
      </c>
      <c r="E333" t="s">
        <v>57</v>
      </c>
      <c r="F333">
        <v>6.67</v>
      </c>
      <c r="G333">
        <v>36.1</v>
      </c>
      <c r="H333" t="s">
        <v>144</v>
      </c>
      <c r="I333" t="s">
        <v>106</v>
      </c>
      <c r="J333" s="65">
        <v>41756</v>
      </c>
      <c r="K333" t="s">
        <v>25</v>
      </c>
      <c r="L333">
        <v>6.67</v>
      </c>
    </row>
    <row r="334" spans="1:12" x14ac:dyDescent="0.2">
      <c r="A334" t="s">
        <v>163</v>
      </c>
      <c r="B334" t="s">
        <v>164</v>
      </c>
      <c r="C334" t="s">
        <v>94</v>
      </c>
      <c r="D334" t="s">
        <v>119</v>
      </c>
      <c r="E334" t="s">
        <v>57</v>
      </c>
      <c r="F334">
        <v>7.38</v>
      </c>
      <c r="G334">
        <v>40.9</v>
      </c>
      <c r="H334" t="s">
        <v>144</v>
      </c>
      <c r="I334" t="s">
        <v>104</v>
      </c>
      <c r="J334" s="65">
        <v>41772</v>
      </c>
      <c r="K334" t="s">
        <v>25</v>
      </c>
      <c r="L334">
        <v>7.38</v>
      </c>
    </row>
    <row r="335" spans="1:12" x14ac:dyDescent="0.2">
      <c r="A335" t="s">
        <v>163</v>
      </c>
      <c r="B335" t="s">
        <v>164</v>
      </c>
      <c r="C335" t="s">
        <v>94</v>
      </c>
      <c r="D335" t="s">
        <v>119</v>
      </c>
      <c r="E335" t="s">
        <v>57</v>
      </c>
      <c r="F335">
        <v>7.44</v>
      </c>
      <c r="G335">
        <v>41.3</v>
      </c>
      <c r="H335" t="s">
        <v>144</v>
      </c>
      <c r="I335" t="s">
        <v>106</v>
      </c>
      <c r="J335" s="65">
        <v>41777</v>
      </c>
      <c r="K335" t="s">
        <v>25</v>
      </c>
      <c r="L335">
        <v>7.44</v>
      </c>
    </row>
    <row r="336" spans="1:12" x14ac:dyDescent="0.2">
      <c r="A336" t="s">
        <v>163</v>
      </c>
      <c r="B336" t="s">
        <v>164</v>
      </c>
      <c r="C336" t="s">
        <v>94</v>
      </c>
      <c r="D336" t="s">
        <v>119</v>
      </c>
      <c r="E336" t="s">
        <v>57</v>
      </c>
      <c r="F336">
        <v>7.44</v>
      </c>
      <c r="G336">
        <v>41.3</v>
      </c>
      <c r="H336" t="s">
        <v>144</v>
      </c>
      <c r="I336" t="s">
        <v>104</v>
      </c>
      <c r="J336" s="65">
        <v>41793</v>
      </c>
      <c r="K336" t="s">
        <v>25</v>
      </c>
      <c r="L336">
        <v>7.44</v>
      </c>
    </row>
    <row r="337" spans="1:12" x14ac:dyDescent="0.2">
      <c r="A337" t="s">
        <v>163</v>
      </c>
      <c r="B337" t="s">
        <v>164</v>
      </c>
      <c r="C337" t="s">
        <v>94</v>
      </c>
      <c r="D337" t="s">
        <v>119</v>
      </c>
      <c r="E337" t="s">
        <v>57</v>
      </c>
      <c r="F337">
        <v>6.78</v>
      </c>
      <c r="G337">
        <v>37.6</v>
      </c>
      <c r="H337" t="s">
        <v>144</v>
      </c>
      <c r="I337" t="s">
        <v>110</v>
      </c>
      <c r="J337" s="65">
        <v>41795</v>
      </c>
      <c r="K337" t="s">
        <v>25</v>
      </c>
      <c r="L337">
        <v>6.78</v>
      </c>
    </row>
    <row r="338" spans="1:12" x14ac:dyDescent="0.2">
      <c r="A338" t="s">
        <v>163</v>
      </c>
      <c r="B338" t="s">
        <v>164</v>
      </c>
      <c r="C338" t="s">
        <v>94</v>
      </c>
      <c r="D338" t="s">
        <v>119</v>
      </c>
      <c r="E338" t="s">
        <v>57</v>
      </c>
      <c r="F338">
        <v>7.49</v>
      </c>
      <c r="G338">
        <v>41.5</v>
      </c>
      <c r="H338" t="s">
        <v>144</v>
      </c>
      <c r="I338" t="s">
        <v>106</v>
      </c>
      <c r="J338" s="65">
        <v>41812</v>
      </c>
      <c r="K338" t="s">
        <v>25</v>
      </c>
      <c r="L338">
        <v>7.49</v>
      </c>
    </row>
    <row r="339" spans="1:12" x14ac:dyDescent="0.2">
      <c r="A339" t="s">
        <v>163</v>
      </c>
      <c r="B339" t="s">
        <v>164</v>
      </c>
      <c r="C339" t="s">
        <v>94</v>
      </c>
      <c r="D339" t="s">
        <v>119</v>
      </c>
      <c r="E339" t="s">
        <v>57</v>
      </c>
      <c r="F339">
        <v>6.98</v>
      </c>
      <c r="G339">
        <v>38.700000000000003</v>
      </c>
      <c r="H339" t="s">
        <v>144</v>
      </c>
      <c r="I339" t="s">
        <v>106</v>
      </c>
      <c r="J339" s="65">
        <v>41833</v>
      </c>
      <c r="K339" t="s">
        <v>25</v>
      </c>
      <c r="L339">
        <v>6.98</v>
      </c>
    </row>
    <row r="340" spans="1:12" x14ac:dyDescent="0.2">
      <c r="A340" t="s">
        <v>163</v>
      </c>
      <c r="B340" t="s">
        <v>164</v>
      </c>
      <c r="C340" t="s">
        <v>94</v>
      </c>
      <c r="D340" t="s">
        <v>119</v>
      </c>
      <c r="E340" t="s">
        <v>57</v>
      </c>
      <c r="F340">
        <v>7.21</v>
      </c>
      <c r="G340">
        <v>40</v>
      </c>
      <c r="H340" t="s">
        <v>144</v>
      </c>
      <c r="I340" t="s">
        <v>106</v>
      </c>
      <c r="J340" s="65">
        <v>41868</v>
      </c>
      <c r="K340" t="s">
        <v>25</v>
      </c>
      <c r="L340">
        <v>7.21</v>
      </c>
    </row>
    <row r="341" spans="1:12" x14ac:dyDescent="0.2">
      <c r="A341" t="s">
        <v>163</v>
      </c>
      <c r="B341" t="s">
        <v>164</v>
      </c>
      <c r="C341" t="s">
        <v>94</v>
      </c>
      <c r="D341" t="s">
        <v>119</v>
      </c>
      <c r="E341" t="s">
        <v>58</v>
      </c>
      <c r="F341">
        <v>23.49</v>
      </c>
      <c r="G341">
        <v>42.1</v>
      </c>
      <c r="H341" t="s">
        <v>144</v>
      </c>
      <c r="I341" t="s">
        <v>106</v>
      </c>
      <c r="J341" s="65">
        <v>41756</v>
      </c>
      <c r="K341" t="s">
        <v>25</v>
      </c>
      <c r="L341">
        <v>23.49</v>
      </c>
    </row>
    <row r="342" spans="1:12" x14ac:dyDescent="0.2">
      <c r="A342" t="s">
        <v>163</v>
      </c>
      <c r="B342" t="s">
        <v>164</v>
      </c>
      <c r="C342" t="s">
        <v>94</v>
      </c>
      <c r="D342" t="s">
        <v>119</v>
      </c>
      <c r="E342" t="s">
        <v>58</v>
      </c>
      <c r="F342">
        <v>23.58</v>
      </c>
      <c r="G342">
        <v>43.6</v>
      </c>
      <c r="H342" t="s">
        <v>144</v>
      </c>
      <c r="I342" t="s">
        <v>106</v>
      </c>
      <c r="J342" s="65">
        <v>41777</v>
      </c>
      <c r="K342" t="s">
        <v>25</v>
      </c>
      <c r="L342">
        <v>23.58</v>
      </c>
    </row>
    <row r="343" spans="1:12" x14ac:dyDescent="0.2">
      <c r="A343" t="s">
        <v>163</v>
      </c>
      <c r="B343" t="s">
        <v>164</v>
      </c>
      <c r="C343" t="s">
        <v>94</v>
      </c>
      <c r="D343" t="s">
        <v>119</v>
      </c>
      <c r="E343" t="s">
        <v>58</v>
      </c>
      <c r="F343">
        <v>22.85</v>
      </c>
      <c r="G343">
        <v>42.2</v>
      </c>
      <c r="H343" t="s">
        <v>144</v>
      </c>
      <c r="I343" t="s">
        <v>104</v>
      </c>
      <c r="J343" s="65">
        <v>41807</v>
      </c>
      <c r="K343" t="s">
        <v>25</v>
      </c>
      <c r="L343">
        <v>22.85</v>
      </c>
    </row>
    <row r="344" spans="1:12" x14ac:dyDescent="0.2">
      <c r="A344" t="s">
        <v>163</v>
      </c>
      <c r="B344" t="s">
        <v>164</v>
      </c>
      <c r="C344" t="s">
        <v>94</v>
      </c>
      <c r="D344" t="s">
        <v>119</v>
      </c>
      <c r="E344" t="s">
        <v>58</v>
      </c>
      <c r="F344">
        <v>21.3</v>
      </c>
      <c r="G344">
        <v>39.299999999999997</v>
      </c>
      <c r="H344" t="s">
        <v>144</v>
      </c>
      <c r="I344" t="s">
        <v>106</v>
      </c>
      <c r="J344" s="65">
        <v>41812</v>
      </c>
      <c r="K344" t="s">
        <v>25</v>
      </c>
      <c r="L344">
        <v>21.3</v>
      </c>
    </row>
    <row r="345" spans="1:12" x14ac:dyDescent="0.2">
      <c r="A345" t="s">
        <v>163</v>
      </c>
      <c r="B345" t="s">
        <v>164</v>
      </c>
      <c r="C345" t="s">
        <v>94</v>
      </c>
      <c r="D345" t="s">
        <v>119</v>
      </c>
      <c r="E345" t="s">
        <v>58</v>
      </c>
      <c r="F345">
        <v>23.83</v>
      </c>
      <c r="G345">
        <v>44</v>
      </c>
      <c r="H345" t="s">
        <v>144</v>
      </c>
      <c r="I345" t="s">
        <v>110</v>
      </c>
      <c r="J345" s="65">
        <v>41816</v>
      </c>
      <c r="K345" t="s">
        <v>25</v>
      </c>
      <c r="L345">
        <v>23.83</v>
      </c>
    </row>
    <row r="346" spans="1:12" x14ac:dyDescent="0.2">
      <c r="A346" t="s">
        <v>163</v>
      </c>
      <c r="B346" t="s">
        <v>164</v>
      </c>
      <c r="C346" t="s">
        <v>94</v>
      </c>
      <c r="D346" t="s">
        <v>119</v>
      </c>
      <c r="E346" t="s">
        <v>58</v>
      </c>
      <c r="F346">
        <v>24.33</v>
      </c>
      <c r="G346">
        <v>44.9</v>
      </c>
      <c r="H346" t="s">
        <v>144</v>
      </c>
      <c r="I346" t="s">
        <v>106</v>
      </c>
      <c r="J346" s="65">
        <v>41833</v>
      </c>
      <c r="K346" t="s">
        <v>25</v>
      </c>
      <c r="L346">
        <v>24.33</v>
      </c>
    </row>
    <row r="347" spans="1:12" x14ac:dyDescent="0.2">
      <c r="A347" t="s">
        <v>163</v>
      </c>
      <c r="B347" t="s">
        <v>164</v>
      </c>
      <c r="C347" t="s">
        <v>94</v>
      </c>
      <c r="D347" t="s">
        <v>119</v>
      </c>
      <c r="E347" t="s">
        <v>58</v>
      </c>
      <c r="F347">
        <v>21.55</v>
      </c>
      <c r="G347">
        <v>39.799999999999997</v>
      </c>
      <c r="H347" t="s">
        <v>144</v>
      </c>
      <c r="I347" t="s">
        <v>104</v>
      </c>
      <c r="J347" s="65">
        <v>41851</v>
      </c>
      <c r="K347" t="s">
        <v>25</v>
      </c>
      <c r="L347">
        <v>21.55</v>
      </c>
    </row>
    <row r="348" spans="1:12" x14ac:dyDescent="0.2">
      <c r="A348" t="s">
        <v>163</v>
      </c>
      <c r="B348" t="s">
        <v>164</v>
      </c>
      <c r="C348" t="s">
        <v>94</v>
      </c>
      <c r="D348" t="s">
        <v>119</v>
      </c>
      <c r="E348" t="s">
        <v>58</v>
      </c>
      <c r="F348">
        <v>23.96</v>
      </c>
      <c r="G348">
        <v>44.3</v>
      </c>
      <c r="H348" t="s">
        <v>144</v>
      </c>
      <c r="I348" t="s">
        <v>106</v>
      </c>
      <c r="J348" s="65">
        <v>41868</v>
      </c>
      <c r="K348" t="s">
        <v>25</v>
      </c>
      <c r="L348">
        <v>23.96</v>
      </c>
    </row>
    <row r="349" spans="1:12" x14ac:dyDescent="0.2">
      <c r="A349" t="s">
        <v>163</v>
      </c>
      <c r="B349" t="s">
        <v>164</v>
      </c>
      <c r="C349" t="s">
        <v>94</v>
      </c>
      <c r="D349" t="s">
        <v>119</v>
      </c>
      <c r="E349" t="s">
        <v>54</v>
      </c>
      <c r="F349">
        <v>6.27</v>
      </c>
      <c r="G349">
        <v>47.7</v>
      </c>
      <c r="H349" t="s">
        <v>144</v>
      </c>
      <c r="I349" t="s">
        <v>110</v>
      </c>
      <c r="J349" s="65">
        <v>41816</v>
      </c>
      <c r="K349" t="s">
        <v>25</v>
      </c>
      <c r="L349">
        <v>6.27</v>
      </c>
    </row>
    <row r="350" spans="1:12" x14ac:dyDescent="0.2">
      <c r="A350" t="s">
        <v>163</v>
      </c>
      <c r="B350" t="s">
        <v>164</v>
      </c>
      <c r="C350" t="s">
        <v>94</v>
      </c>
      <c r="D350" t="s">
        <v>119</v>
      </c>
      <c r="E350" t="s">
        <v>55</v>
      </c>
      <c r="F350">
        <v>1</v>
      </c>
      <c r="G350">
        <v>54.6</v>
      </c>
      <c r="H350" t="s">
        <v>144</v>
      </c>
      <c r="I350" t="s">
        <v>106</v>
      </c>
      <c r="J350" s="65">
        <v>41777</v>
      </c>
      <c r="K350" t="s">
        <v>25</v>
      </c>
      <c r="L350">
        <v>1</v>
      </c>
    </row>
    <row r="351" spans="1:12" x14ac:dyDescent="0.2">
      <c r="A351" t="s">
        <v>163</v>
      </c>
      <c r="B351" t="s">
        <v>164</v>
      </c>
      <c r="C351" t="s">
        <v>94</v>
      </c>
      <c r="D351" t="s">
        <v>119</v>
      </c>
      <c r="E351" t="s">
        <v>55</v>
      </c>
      <c r="F351">
        <v>1.05</v>
      </c>
      <c r="G351">
        <v>57.4</v>
      </c>
      <c r="H351" t="s">
        <v>144</v>
      </c>
      <c r="I351" t="s">
        <v>106</v>
      </c>
      <c r="J351" s="65">
        <v>41812</v>
      </c>
      <c r="K351" t="s">
        <v>25</v>
      </c>
      <c r="L351">
        <v>1.05</v>
      </c>
    </row>
    <row r="352" spans="1:12" x14ac:dyDescent="0.2">
      <c r="A352" t="s">
        <v>163</v>
      </c>
      <c r="B352" t="s">
        <v>164</v>
      </c>
      <c r="C352" t="s">
        <v>94</v>
      </c>
      <c r="D352" t="s">
        <v>119</v>
      </c>
      <c r="E352" t="s">
        <v>55</v>
      </c>
      <c r="F352">
        <v>1.03</v>
      </c>
      <c r="G352">
        <v>56.3</v>
      </c>
      <c r="H352" t="s">
        <v>144</v>
      </c>
      <c r="I352" t="s">
        <v>106</v>
      </c>
      <c r="J352" s="65">
        <v>41833</v>
      </c>
      <c r="K352" t="s">
        <v>25</v>
      </c>
      <c r="L352">
        <v>1.03</v>
      </c>
    </row>
    <row r="353" spans="1:12" x14ac:dyDescent="0.2">
      <c r="A353" t="s">
        <v>163</v>
      </c>
      <c r="B353" t="s">
        <v>164</v>
      </c>
      <c r="C353" t="s">
        <v>94</v>
      </c>
      <c r="D353" t="s">
        <v>119</v>
      </c>
      <c r="E353" t="s">
        <v>55</v>
      </c>
      <c r="F353">
        <v>1.05</v>
      </c>
      <c r="G353">
        <v>57.4</v>
      </c>
      <c r="H353" t="s">
        <v>144</v>
      </c>
      <c r="I353" t="s">
        <v>106</v>
      </c>
      <c r="J353" s="65">
        <v>41868</v>
      </c>
      <c r="K353" t="s">
        <v>25</v>
      </c>
      <c r="L353">
        <v>1.05</v>
      </c>
    </row>
    <row r="354" spans="1:12" x14ac:dyDescent="0.2">
      <c r="A354" t="s">
        <v>273</v>
      </c>
      <c r="B354" t="s">
        <v>274</v>
      </c>
      <c r="C354" t="s">
        <v>94</v>
      </c>
      <c r="D354" t="s">
        <v>95</v>
      </c>
      <c r="E354" t="s">
        <v>183</v>
      </c>
      <c r="F354">
        <v>342.5</v>
      </c>
      <c r="G354">
        <v>73.5</v>
      </c>
      <c r="H354" t="s">
        <v>113</v>
      </c>
      <c r="I354" t="s">
        <v>184</v>
      </c>
      <c r="J354" s="65">
        <v>41822</v>
      </c>
      <c r="K354" t="s">
        <v>275</v>
      </c>
      <c r="L354">
        <v>342.5</v>
      </c>
    </row>
    <row r="355" spans="1:12" x14ac:dyDescent="0.2">
      <c r="A355" t="s">
        <v>273</v>
      </c>
      <c r="B355" t="s">
        <v>274</v>
      </c>
      <c r="C355" t="s">
        <v>94</v>
      </c>
      <c r="D355" t="s">
        <v>95</v>
      </c>
      <c r="E355" t="s">
        <v>46</v>
      </c>
      <c r="F355">
        <v>684.2</v>
      </c>
      <c r="G355">
        <v>73.3</v>
      </c>
      <c r="H355" t="s">
        <v>113</v>
      </c>
      <c r="I355" t="s">
        <v>186</v>
      </c>
      <c r="J355" s="65">
        <v>41829</v>
      </c>
      <c r="K355" t="s">
        <v>275</v>
      </c>
      <c r="L355">
        <v>684.2</v>
      </c>
    </row>
    <row r="356" spans="1:12" x14ac:dyDescent="0.2">
      <c r="A356" t="s">
        <v>273</v>
      </c>
      <c r="B356" t="s">
        <v>276</v>
      </c>
      <c r="C356" t="s">
        <v>94</v>
      </c>
      <c r="D356" t="s">
        <v>95</v>
      </c>
      <c r="E356" t="s">
        <v>46</v>
      </c>
      <c r="F356">
        <v>754.9</v>
      </c>
      <c r="G356">
        <v>66.5</v>
      </c>
      <c r="H356" t="s">
        <v>113</v>
      </c>
      <c r="I356" t="s">
        <v>186</v>
      </c>
      <c r="J356" s="65">
        <v>41829</v>
      </c>
      <c r="K356" t="s">
        <v>277</v>
      </c>
      <c r="L356">
        <v>754.9</v>
      </c>
    </row>
    <row r="357" spans="1:12" x14ac:dyDescent="0.2">
      <c r="A357" t="s">
        <v>278</v>
      </c>
      <c r="B357" t="s">
        <v>279</v>
      </c>
      <c r="C357" t="s">
        <v>94</v>
      </c>
      <c r="D357" t="s">
        <v>119</v>
      </c>
      <c r="E357" t="s">
        <v>53</v>
      </c>
      <c r="F357">
        <v>2.14</v>
      </c>
      <c r="G357">
        <v>46.7</v>
      </c>
      <c r="H357" t="s">
        <v>139</v>
      </c>
      <c r="I357" t="s">
        <v>98</v>
      </c>
      <c r="J357" s="65">
        <v>41784</v>
      </c>
      <c r="K357" t="s">
        <v>280</v>
      </c>
      <c r="L357">
        <v>2.14</v>
      </c>
    </row>
    <row r="358" spans="1:12" x14ac:dyDescent="0.2">
      <c r="A358" t="s">
        <v>281</v>
      </c>
      <c r="B358" t="s">
        <v>282</v>
      </c>
      <c r="C358" t="s">
        <v>94</v>
      </c>
      <c r="D358" t="s">
        <v>95</v>
      </c>
      <c r="E358" t="s">
        <v>52</v>
      </c>
      <c r="F358">
        <v>367.5</v>
      </c>
      <c r="G358">
        <v>0</v>
      </c>
      <c r="H358" t="s">
        <v>113</v>
      </c>
      <c r="I358" t="s">
        <v>106</v>
      </c>
      <c r="J358" s="65">
        <v>41833</v>
      </c>
      <c r="K358" t="s">
        <v>283</v>
      </c>
      <c r="L358">
        <v>367.5</v>
      </c>
    </row>
    <row r="359" spans="1:12" x14ac:dyDescent="0.2">
      <c r="A359" t="s">
        <v>281</v>
      </c>
      <c r="B359" t="s">
        <v>282</v>
      </c>
      <c r="C359" t="s">
        <v>94</v>
      </c>
      <c r="D359" t="s">
        <v>95</v>
      </c>
      <c r="E359" t="s">
        <v>50</v>
      </c>
      <c r="F359">
        <v>509.3</v>
      </c>
      <c r="G359">
        <v>73.5</v>
      </c>
      <c r="H359" t="s">
        <v>113</v>
      </c>
      <c r="I359" t="s">
        <v>106</v>
      </c>
      <c r="J359" s="65">
        <v>41868</v>
      </c>
      <c r="K359" t="s">
        <v>283</v>
      </c>
      <c r="L359">
        <v>509.3</v>
      </c>
    </row>
    <row r="360" spans="1:12" x14ac:dyDescent="0.2">
      <c r="A360" t="s">
        <v>281</v>
      </c>
      <c r="B360" t="s">
        <v>282</v>
      </c>
      <c r="C360" t="s">
        <v>94</v>
      </c>
      <c r="D360" t="s">
        <v>95</v>
      </c>
      <c r="E360" t="s">
        <v>45</v>
      </c>
      <c r="F360">
        <v>315.60000000000002</v>
      </c>
      <c r="G360">
        <v>73.7</v>
      </c>
      <c r="H360" t="s">
        <v>113</v>
      </c>
      <c r="I360" t="s">
        <v>106</v>
      </c>
      <c r="J360" s="65">
        <v>41833</v>
      </c>
      <c r="K360" t="s">
        <v>283</v>
      </c>
      <c r="L360">
        <v>315.60000000000002</v>
      </c>
    </row>
    <row r="361" spans="1:12" x14ac:dyDescent="0.2">
      <c r="A361" t="s">
        <v>281</v>
      </c>
      <c r="B361" t="s">
        <v>282</v>
      </c>
      <c r="C361" t="s">
        <v>94</v>
      </c>
      <c r="D361" t="s">
        <v>95</v>
      </c>
      <c r="E361" t="s">
        <v>45</v>
      </c>
      <c r="F361">
        <v>313.3</v>
      </c>
      <c r="G361">
        <v>74.3</v>
      </c>
      <c r="H361" t="s">
        <v>113</v>
      </c>
      <c r="I361" t="s">
        <v>106</v>
      </c>
      <c r="J361" s="65">
        <v>41868</v>
      </c>
      <c r="K361" t="s">
        <v>283</v>
      </c>
      <c r="L361">
        <v>313.3</v>
      </c>
    </row>
    <row r="362" spans="1:12" x14ac:dyDescent="0.2">
      <c r="A362" t="s">
        <v>281</v>
      </c>
      <c r="B362" t="s">
        <v>282</v>
      </c>
      <c r="C362" t="s">
        <v>94</v>
      </c>
      <c r="D362" t="s">
        <v>95</v>
      </c>
      <c r="E362" t="s">
        <v>46</v>
      </c>
      <c r="F362">
        <v>655.7</v>
      </c>
      <c r="G362">
        <v>76.5</v>
      </c>
      <c r="H362" t="s">
        <v>113</v>
      </c>
      <c r="I362" t="s">
        <v>106</v>
      </c>
      <c r="J362" s="65">
        <v>41868</v>
      </c>
      <c r="K362" t="s">
        <v>283</v>
      </c>
      <c r="L362">
        <v>655.7</v>
      </c>
    </row>
    <row r="363" spans="1:12" x14ac:dyDescent="0.2">
      <c r="A363" t="s">
        <v>281</v>
      </c>
      <c r="B363" t="s">
        <v>282</v>
      </c>
      <c r="C363" t="s">
        <v>94</v>
      </c>
      <c r="D363" t="s">
        <v>95</v>
      </c>
      <c r="E363" t="s">
        <v>47</v>
      </c>
      <c r="F363">
        <v>1150.5</v>
      </c>
      <c r="G363">
        <v>75.2</v>
      </c>
      <c r="H363" t="s">
        <v>113</v>
      </c>
      <c r="I363" t="s">
        <v>106</v>
      </c>
      <c r="J363" s="65">
        <v>41833</v>
      </c>
      <c r="K363" t="s">
        <v>283</v>
      </c>
      <c r="L363">
        <v>1150.5</v>
      </c>
    </row>
    <row r="364" spans="1:12" x14ac:dyDescent="0.2">
      <c r="A364" t="s">
        <v>281</v>
      </c>
      <c r="B364" t="s">
        <v>282</v>
      </c>
      <c r="C364" t="s">
        <v>94</v>
      </c>
      <c r="D364" t="s">
        <v>119</v>
      </c>
      <c r="E364" t="s">
        <v>54</v>
      </c>
      <c r="F364">
        <v>6.72</v>
      </c>
      <c r="G364">
        <v>44</v>
      </c>
      <c r="H364" t="s">
        <v>113</v>
      </c>
      <c r="I364" t="s">
        <v>106</v>
      </c>
      <c r="J364" s="65">
        <v>41868</v>
      </c>
      <c r="K364" t="s">
        <v>283</v>
      </c>
      <c r="L364">
        <v>6.72</v>
      </c>
    </row>
    <row r="365" spans="1:12" x14ac:dyDescent="0.2">
      <c r="A365" t="s">
        <v>281</v>
      </c>
      <c r="B365" t="s">
        <v>282</v>
      </c>
      <c r="C365" t="s">
        <v>94</v>
      </c>
      <c r="D365" t="s">
        <v>119</v>
      </c>
      <c r="E365" t="s">
        <v>55</v>
      </c>
      <c r="F365">
        <v>1.03</v>
      </c>
      <c r="G365">
        <v>49.3</v>
      </c>
      <c r="H365" t="s">
        <v>113</v>
      </c>
      <c r="I365" t="s">
        <v>106</v>
      </c>
      <c r="J365" s="65">
        <v>41833</v>
      </c>
      <c r="K365" t="s">
        <v>283</v>
      </c>
      <c r="L365">
        <v>1.03</v>
      </c>
    </row>
    <row r="366" spans="1:12" x14ac:dyDescent="0.2">
      <c r="A366" t="s">
        <v>281</v>
      </c>
      <c r="B366" t="s">
        <v>282</v>
      </c>
      <c r="C366" t="s">
        <v>94</v>
      </c>
      <c r="D366" t="s">
        <v>119</v>
      </c>
      <c r="E366" t="s">
        <v>55</v>
      </c>
      <c r="F366">
        <v>1</v>
      </c>
      <c r="G366">
        <v>47.8</v>
      </c>
      <c r="H366" t="s">
        <v>113</v>
      </c>
      <c r="I366" t="s">
        <v>106</v>
      </c>
      <c r="J366" s="65">
        <v>41868</v>
      </c>
      <c r="K366" t="s">
        <v>283</v>
      </c>
      <c r="L366">
        <v>1</v>
      </c>
    </row>
    <row r="367" spans="1:12" x14ac:dyDescent="0.2">
      <c r="A367" t="s">
        <v>284</v>
      </c>
      <c r="B367" t="s">
        <v>285</v>
      </c>
      <c r="C367" t="s">
        <v>94</v>
      </c>
      <c r="D367" t="s">
        <v>95</v>
      </c>
      <c r="E367" t="s">
        <v>46</v>
      </c>
      <c r="F367">
        <v>767.9</v>
      </c>
      <c r="G367">
        <v>66.5</v>
      </c>
      <c r="H367" t="s">
        <v>122</v>
      </c>
      <c r="I367" t="s">
        <v>186</v>
      </c>
      <c r="J367" s="65">
        <v>41829</v>
      </c>
      <c r="K367" t="s">
        <v>286</v>
      </c>
      <c r="L367">
        <v>767.9</v>
      </c>
    </row>
    <row r="368" spans="1:12" x14ac:dyDescent="0.2">
      <c r="A368" t="s">
        <v>287</v>
      </c>
      <c r="B368" t="s">
        <v>288</v>
      </c>
      <c r="C368" t="s">
        <v>94</v>
      </c>
      <c r="D368" t="s">
        <v>95</v>
      </c>
      <c r="E368" t="s">
        <v>183</v>
      </c>
      <c r="F368">
        <v>381.9</v>
      </c>
      <c r="G368">
        <v>68.400000000000006</v>
      </c>
      <c r="H368" t="s">
        <v>122</v>
      </c>
      <c r="I368" t="s">
        <v>184</v>
      </c>
      <c r="J368" s="65">
        <v>41822</v>
      </c>
      <c r="K368" t="s">
        <v>289</v>
      </c>
      <c r="L368">
        <v>381.9</v>
      </c>
    </row>
    <row r="369" spans="1:12" x14ac:dyDescent="0.2">
      <c r="A369" t="s">
        <v>287</v>
      </c>
      <c r="B369" t="s">
        <v>288</v>
      </c>
      <c r="C369" t="s">
        <v>94</v>
      </c>
      <c r="D369" t="s">
        <v>95</v>
      </c>
      <c r="E369" t="s">
        <v>46</v>
      </c>
      <c r="F369">
        <v>746.4</v>
      </c>
      <c r="G369">
        <v>69.3</v>
      </c>
      <c r="H369" t="s">
        <v>122</v>
      </c>
      <c r="I369" t="s">
        <v>186</v>
      </c>
      <c r="J369" s="65">
        <v>41829</v>
      </c>
      <c r="K369" t="s">
        <v>289</v>
      </c>
      <c r="L369">
        <v>746.4</v>
      </c>
    </row>
    <row r="370" spans="1:12" x14ac:dyDescent="0.2">
      <c r="A370" t="s">
        <v>290</v>
      </c>
      <c r="B370" t="s">
        <v>291</v>
      </c>
      <c r="C370" t="s">
        <v>94</v>
      </c>
      <c r="D370" t="s">
        <v>95</v>
      </c>
      <c r="E370" t="s">
        <v>183</v>
      </c>
      <c r="F370">
        <v>415</v>
      </c>
      <c r="G370">
        <v>73</v>
      </c>
      <c r="H370" t="s">
        <v>128</v>
      </c>
      <c r="I370" t="s">
        <v>184</v>
      </c>
      <c r="J370" s="65">
        <v>41822</v>
      </c>
      <c r="K370" t="s">
        <v>292</v>
      </c>
      <c r="L370">
        <v>415</v>
      </c>
    </row>
    <row r="371" spans="1:12" x14ac:dyDescent="0.2">
      <c r="A371" t="s">
        <v>165</v>
      </c>
      <c r="B371" t="s">
        <v>166</v>
      </c>
      <c r="C371" t="s">
        <v>94</v>
      </c>
      <c r="D371" t="s">
        <v>95</v>
      </c>
      <c r="E371" t="s">
        <v>49</v>
      </c>
      <c r="F371">
        <v>41.47</v>
      </c>
      <c r="G371">
        <v>30.6</v>
      </c>
      <c r="H371" t="s">
        <v>122</v>
      </c>
      <c r="I371" t="s">
        <v>106</v>
      </c>
      <c r="J371" s="65">
        <v>41777</v>
      </c>
      <c r="K371" t="s">
        <v>26</v>
      </c>
      <c r="L371">
        <v>41.47</v>
      </c>
    </row>
    <row r="372" spans="1:12" x14ac:dyDescent="0.2">
      <c r="A372" t="s">
        <v>165</v>
      </c>
      <c r="B372" t="s">
        <v>166</v>
      </c>
      <c r="C372" t="s">
        <v>94</v>
      </c>
      <c r="D372" t="s">
        <v>95</v>
      </c>
      <c r="E372" t="s">
        <v>49</v>
      </c>
      <c r="F372">
        <v>38.200000000000003</v>
      </c>
      <c r="G372">
        <v>33.200000000000003</v>
      </c>
      <c r="H372" t="s">
        <v>122</v>
      </c>
      <c r="I372" t="s">
        <v>110</v>
      </c>
      <c r="J372" s="65">
        <v>41795</v>
      </c>
      <c r="K372" t="s">
        <v>26</v>
      </c>
      <c r="L372">
        <v>38.200000000000003</v>
      </c>
    </row>
    <row r="373" spans="1:12" x14ac:dyDescent="0.2">
      <c r="A373" t="s">
        <v>165</v>
      </c>
      <c r="B373" t="s">
        <v>166</v>
      </c>
      <c r="C373" t="s">
        <v>94</v>
      </c>
      <c r="D373" t="s">
        <v>95</v>
      </c>
      <c r="E373" t="s">
        <v>49</v>
      </c>
      <c r="F373">
        <v>41.2</v>
      </c>
      <c r="G373">
        <v>30.8</v>
      </c>
      <c r="H373" t="s">
        <v>122</v>
      </c>
      <c r="I373" t="s">
        <v>106</v>
      </c>
      <c r="J373" s="65">
        <v>41812</v>
      </c>
      <c r="K373" t="s">
        <v>26</v>
      </c>
      <c r="L373">
        <v>41.2</v>
      </c>
    </row>
    <row r="374" spans="1:12" x14ac:dyDescent="0.2">
      <c r="A374" t="s">
        <v>165</v>
      </c>
      <c r="B374" t="s">
        <v>166</v>
      </c>
      <c r="C374" t="s">
        <v>94</v>
      </c>
      <c r="D374" t="s">
        <v>95</v>
      </c>
      <c r="E374" t="s">
        <v>49</v>
      </c>
      <c r="F374">
        <v>36.76</v>
      </c>
      <c r="G374">
        <v>34.5</v>
      </c>
      <c r="H374" t="s">
        <v>122</v>
      </c>
      <c r="I374" t="s">
        <v>110</v>
      </c>
      <c r="J374" s="65">
        <v>41816</v>
      </c>
      <c r="K374" t="s">
        <v>26</v>
      </c>
      <c r="L374">
        <v>36.76</v>
      </c>
    </row>
    <row r="375" spans="1:12" x14ac:dyDescent="0.2">
      <c r="A375" t="s">
        <v>165</v>
      </c>
      <c r="B375" t="s">
        <v>166</v>
      </c>
      <c r="C375" t="s">
        <v>94</v>
      </c>
      <c r="D375" t="s">
        <v>95</v>
      </c>
      <c r="E375" t="s">
        <v>49</v>
      </c>
      <c r="F375">
        <v>37.700000000000003</v>
      </c>
      <c r="G375">
        <v>33.6</v>
      </c>
      <c r="H375" t="s">
        <v>122</v>
      </c>
      <c r="I375" t="s">
        <v>106</v>
      </c>
      <c r="J375" s="65">
        <v>41868</v>
      </c>
      <c r="K375" t="s">
        <v>26</v>
      </c>
      <c r="L375">
        <v>37.700000000000003</v>
      </c>
    </row>
    <row r="376" spans="1:12" x14ac:dyDescent="0.2">
      <c r="A376" t="s">
        <v>165</v>
      </c>
      <c r="B376" t="s">
        <v>166</v>
      </c>
      <c r="C376" t="s">
        <v>94</v>
      </c>
      <c r="D376" t="s">
        <v>95</v>
      </c>
      <c r="E376" t="s">
        <v>51</v>
      </c>
      <c r="F376">
        <v>101.2</v>
      </c>
      <c r="G376">
        <v>54</v>
      </c>
      <c r="H376" t="s">
        <v>122</v>
      </c>
      <c r="I376" t="s">
        <v>106</v>
      </c>
      <c r="J376" s="65">
        <v>41756</v>
      </c>
      <c r="K376" t="s">
        <v>26</v>
      </c>
      <c r="L376">
        <v>101.2</v>
      </c>
    </row>
    <row r="377" spans="1:12" x14ac:dyDescent="0.2">
      <c r="A377" t="s">
        <v>165</v>
      </c>
      <c r="B377" t="s">
        <v>166</v>
      </c>
      <c r="C377" t="s">
        <v>94</v>
      </c>
      <c r="D377" t="s">
        <v>95</v>
      </c>
      <c r="E377" t="s">
        <v>51</v>
      </c>
      <c r="F377">
        <v>100.82</v>
      </c>
      <c r="G377">
        <v>54.2</v>
      </c>
      <c r="H377" t="s">
        <v>122</v>
      </c>
      <c r="I377" t="s">
        <v>106</v>
      </c>
      <c r="J377" s="65">
        <v>41777</v>
      </c>
      <c r="K377" t="s">
        <v>26</v>
      </c>
      <c r="L377">
        <v>100.82</v>
      </c>
    </row>
    <row r="378" spans="1:12" x14ac:dyDescent="0.2">
      <c r="A378" t="s">
        <v>165</v>
      </c>
      <c r="B378" t="s">
        <v>166</v>
      </c>
      <c r="C378" t="s">
        <v>94</v>
      </c>
      <c r="D378" t="s">
        <v>95</v>
      </c>
      <c r="E378" t="s">
        <v>51</v>
      </c>
      <c r="F378">
        <v>111.59</v>
      </c>
      <c r="G378">
        <v>49</v>
      </c>
      <c r="H378" t="s">
        <v>122</v>
      </c>
      <c r="I378" t="s">
        <v>110</v>
      </c>
      <c r="J378" s="65">
        <v>41781</v>
      </c>
      <c r="K378" t="s">
        <v>26</v>
      </c>
      <c r="L378">
        <v>111.59</v>
      </c>
    </row>
    <row r="379" spans="1:12" x14ac:dyDescent="0.2">
      <c r="A379" t="s">
        <v>165</v>
      </c>
      <c r="B379" t="s">
        <v>166</v>
      </c>
      <c r="C379" t="s">
        <v>94</v>
      </c>
      <c r="D379" t="s">
        <v>95</v>
      </c>
      <c r="E379" t="s">
        <v>51</v>
      </c>
      <c r="F379">
        <v>103</v>
      </c>
      <c r="G379">
        <v>53.1</v>
      </c>
      <c r="H379" t="s">
        <v>122</v>
      </c>
      <c r="I379" t="s">
        <v>106</v>
      </c>
      <c r="J379" s="65">
        <v>41812</v>
      </c>
      <c r="K379" t="s">
        <v>26</v>
      </c>
      <c r="L379">
        <v>103</v>
      </c>
    </row>
    <row r="380" spans="1:12" x14ac:dyDescent="0.2">
      <c r="A380" t="s">
        <v>165</v>
      </c>
      <c r="B380" t="s">
        <v>166</v>
      </c>
      <c r="C380" t="s">
        <v>94</v>
      </c>
      <c r="D380" t="s">
        <v>95</v>
      </c>
      <c r="E380" t="s">
        <v>51</v>
      </c>
      <c r="F380">
        <v>103.9</v>
      </c>
      <c r="G380">
        <v>52.6</v>
      </c>
      <c r="H380" t="s">
        <v>122</v>
      </c>
      <c r="I380" t="s">
        <v>106</v>
      </c>
      <c r="J380" s="65">
        <v>41833</v>
      </c>
      <c r="K380" t="s">
        <v>26</v>
      </c>
      <c r="L380">
        <v>103.9</v>
      </c>
    </row>
    <row r="381" spans="1:12" x14ac:dyDescent="0.2">
      <c r="A381" t="s">
        <v>165</v>
      </c>
      <c r="B381" t="s">
        <v>166</v>
      </c>
      <c r="C381" t="s">
        <v>94</v>
      </c>
      <c r="D381" t="s">
        <v>95</v>
      </c>
      <c r="E381" t="s">
        <v>51</v>
      </c>
      <c r="F381">
        <v>100.3</v>
      </c>
      <c r="G381">
        <v>54.5</v>
      </c>
      <c r="H381" t="s">
        <v>122</v>
      </c>
      <c r="I381" t="s">
        <v>106</v>
      </c>
      <c r="J381" s="65">
        <v>41868</v>
      </c>
      <c r="K381" t="s">
        <v>26</v>
      </c>
      <c r="L381">
        <v>100.3</v>
      </c>
    </row>
    <row r="382" spans="1:12" x14ac:dyDescent="0.2">
      <c r="A382" t="s">
        <v>165</v>
      </c>
      <c r="B382" t="s">
        <v>166</v>
      </c>
      <c r="C382" t="s">
        <v>94</v>
      </c>
      <c r="D382" t="s">
        <v>95</v>
      </c>
      <c r="E382" t="s">
        <v>52</v>
      </c>
      <c r="F382">
        <v>420.14</v>
      </c>
      <c r="G382">
        <v>0</v>
      </c>
      <c r="H382" t="s">
        <v>122</v>
      </c>
      <c r="I382" t="s">
        <v>106</v>
      </c>
      <c r="J382" s="65">
        <v>41777</v>
      </c>
      <c r="K382" t="s">
        <v>26</v>
      </c>
      <c r="L382">
        <v>420.14</v>
      </c>
    </row>
    <row r="383" spans="1:12" x14ac:dyDescent="0.2">
      <c r="A383" t="s">
        <v>165</v>
      </c>
      <c r="B383" t="s">
        <v>166</v>
      </c>
      <c r="C383" t="s">
        <v>94</v>
      </c>
      <c r="D383" t="s">
        <v>95</v>
      </c>
      <c r="E383" t="s">
        <v>50</v>
      </c>
      <c r="F383">
        <v>597.38</v>
      </c>
      <c r="G383">
        <v>67</v>
      </c>
      <c r="H383" t="s">
        <v>122</v>
      </c>
      <c r="I383" t="s">
        <v>110</v>
      </c>
      <c r="J383" s="65">
        <v>41767</v>
      </c>
      <c r="K383" t="s">
        <v>26</v>
      </c>
      <c r="L383">
        <v>597.38</v>
      </c>
    </row>
    <row r="384" spans="1:12" x14ac:dyDescent="0.2">
      <c r="A384" t="s">
        <v>165</v>
      </c>
      <c r="B384" t="s">
        <v>166</v>
      </c>
      <c r="C384" t="s">
        <v>94</v>
      </c>
      <c r="D384" t="s">
        <v>95</v>
      </c>
      <c r="E384" t="s">
        <v>41</v>
      </c>
      <c r="F384">
        <v>15.3</v>
      </c>
      <c r="G384">
        <v>70.099999999999994</v>
      </c>
      <c r="H384" t="s">
        <v>122</v>
      </c>
      <c r="I384" t="s">
        <v>106</v>
      </c>
      <c r="J384" s="65">
        <v>41756</v>
      </c>
      <c r="K384" t="s">
        <v>26</v>
      </c>
      <c r="L384">
        <v>15.3</v>
      </c>
    </row>
    <row r="385" spans="1:12" x14ac:dyDescent="0.2">
      <c r="A385" t="s">
        <v>165</v>
      </c>
      <c r="B385" t="s">
        <v>166</v>
      </c>
      <c r="C385" t="s">
        <v>94</v>
      </c>
      <c r="D385" t="s">
        <v>95</v>
      </c>
      <c r="E385" t="s">
        <v>41</v>
      </c>
      <c r="F385">
        <v>15.11</v>
      </c>
      <c r="G385">
        <v>70.900000000000006</v>
      </c>
      <c r="H385" t="s">
        <v>122</v>
      </c>
      <c r="I385" t="s">
        <v>110</v>
      </c>
      <c r="J385" s="65">
        <v>41767</v>
      </c>
      <c r="K385" t="s">
        <v>26</v>
      </c>
      <c r="L385">
        <v>15.11</v>
      </c>
    </row>
    <row r="386" spans="1:12" x14ac:dyDescent="0.2">
      <c r="A386" t="s">
        <v>165</v>
      </c>
      <c r="B386" t="s">
        <v>166</v>
      </c>
      <c r="C386" t="s">
        <v>94</v>
      </c>
      <c r="D386" t="s">
        <v>95</v>
      </c>
      <c r="E386" t="s">
        <v>41</v>
      </c>
      <c r="F386">
        <v>14.8</v>
      </c>
      <c r="G386">
        <v>72.400000000000006</v>
      </c>
      <c r="H386" t="s">
        <v>122</v>
      </c>
      <c r="I386" t="s">
        <v>104</v>
      </c>
      <c r="J386" s="65">
        <v>41772</v>
      </c>
      <c r="K386" t="s">
        <v>26</v>
      </c>
      <c r="L386">
        <v>14.8</v>
      </c>
    </row>
    <row r="387" spans="1:12" x14ac:dyDescent="0.2">
      <c r="A387" t="s">
        <v>165</v>
      </c>
      <c r="B387" t="s">
        <v>166</v>
      </c>
      <c r="C387" t="s">
        <v>94</v>
      </c>
      <c r="D387" t="s">
        <v>95</v>
      </c>
      <c r="E387" t="s">
        <v>41</v>
      </c>
      <c r="F387">
        <v>14</v>
      </c>
      <c r="G387">
        <v>76.599999999999994</v>
      </c>
      <c r="H387" t="s">
        <v>122</v>
      </c>
      <c r="I387" t="s">
        <v>106</v>
      </c>
      <c r="J387" s="65">
        <v>41777</v>
      </c>
      <c r="K387" t="s">
        <v>26</v>
      </c>
      <c r="L387">
        <v>14</v>
      </c>
    </row>
    <row r="388" spans="1:12" x14ac:dyDescent="0.2">
      <c r="A388" t="s">
        <v>165</v>
      </c>
      <c r="B388" t="s">
        <v>166</v>
      </c>
      <c r="C388" t="s">
        <v>94</v>
      </c>
      <c r="D388" t="s">
        <v>95</v>
      </c>
      <c r="E388" t="s">
        <v>41</v>
      </c>
      <c r="F388">
        <v>15</v>
      </c>
      <c r="G388">
        <v>71.5</v>
      </c>
      <c r="H388" t="s">
        <v>122</v>
      </c>
      <c r="I388" t="s">
        <v>110</v>
      </c>
      <c r="J388" s="65">
        <v>41795</v>
      </c>
      <c r="K388" t="s">
        <v>26</v>
      </c>
      <c r="L388">
        <v>15</v>
      </c>
    </row>
    <row r="389" spans="1:12" x14ac:dyDescent="0.2">
      <c r="A389" t="s">
        <v>165</v>
      </c>
      <c r="B389" t="s">
        <v>166</v>
      </c>
      <c r="C389" t="s">
        <v>94</v>
      </c>
      <c r="D389" t="s">
        <v>95</v>
      </c>
      <c r="E389" t="s">
        <v>41</v>
      </c>
      <c r="F389">
        <v>14.7</v>
      </c>
      <c r="G389">
        <v>72.900000000000006</v>
      </c>
      <c r="H389" t="s">
        <v>122</v>
      </c>
      <c r="I389" t="s">
        <v>104</v>
      </c>
      <c r="J389" s="65">
        <v>41807</v>
      </c>
      <c r="K389" t="s">
        <v>26</v>
      </c>
      <c r="L389">
        <v>14.7</v>
      </c>
    </row>
    <row r="390" spans="1:12" x14ac:dyDescent="0.2">
      <c r="A390" t="s">
        <v>165</v>
      </c>
      <c r="B390" t="s">
        <v>166</v>
      </c>
      <c r="C390" t="s">
        <v>94</v>
      </c>
      <c r="D390" t="s">
        <v>95</v>
      </c>
      <c r="E390" t="s">
        <v>41</v>
      </c>
      <c r="F390">
        <v>14.3</v>
      </c>
      <c r="G390">
        <v>75</v>
      </c>
      <c r="H390" t="s">
        <v>122</v>
      </c>
      <c r="I390" t="s">
        <v>106</v>
      </c>
      <c r="J390" s="65">
        <v>41812</v>
      </c>
      <c r="K390" t="s">
        <v>26</v>
      </c>
      <c r="L390">
        <v>14.3</v>
      </c>
    </row>
    <row r="391" spans="1:12" x14ac:dyDescent="0.2">
      <c r="A391" t="s">
        <v>165</v>
      </c>
      <c r="B391" t="s">
        <v>166</v>
      </c>
      <c r="C391" t="s">
        <v>94</v>
      </c>
      <c r="D391" t="s">
        <v>95</v>
      </c>
      <c r="E391" t="s">
        <v>41</v>
      </c>
      <c r="F391">
        <v>14.87</v>
      </c>
      <c r="G391">
        <v>72.099999999999994</v>
      </c>
      <c r="H391" t="s">
        <v>122</v>
      </c>
      <c r="I391" t="s">
        <v>199</v>
      </c>
      <c r="J391" s="65">
        <v>41813</v>
      </c>
      <c r="K391" t="s">
        <v>26</v>
      </c>
      <c r="L391">
        <v>14.87</v>
      </c>
    </row>
    <row r="392" spans="1:12" x14ac:dyDescent="0.2">
      <c r="A392" t="s">
        <v>165</v>
      </c>
      <c r="B392" t="s">
        <v>166</v>
      </c>
      <c r="C392" t="s">
        <v>94</v>
      </c>
      <c r="D392" t="s">
        <v>95</v>
      </c>
      <c r="E392" t="s">
        <v>41</v>
      </c>
      <c r="F392">
        <v>15.16</v>
      </c>
      <c r="G392">
        <v>70.7</v>
      </c>
      <c r="H392" t="s">
        <v>122</v>
      </c>
      <c r="I392" t="s">
        <v>110</v>
      </c>
      <c r="J392" s="65">
        <v>41816</v>
      </c>
      <c r="K392" t="s">
        <v>26</v>
      </c>
      <c r="L392">
        <v>15.16</v>
      </c>
    </row>
    <row r="393" spans="1:12" x14ac:dyDescent="0.2">
      <c r="A393" t="s">
        <v>165</v>
      </c>
      <c r="B393" t="s">
        <v>166</v>
      </c>
      <c r="C393" t="s">
        <v>94</v>
      </c>
      <c r="D393" t="s">
        <v>95</v>
      </c>
      <c r="E393" t="s">
        <v>41</v>
      </c>
      <c r="F393">
        <v>15.2</v>
      </c>
      <c r="G393">
        <v>70.5</v>
      </c>
      <c r="H393" t="s">
        <v>122</v>
      </c>
      <c r="I393" t="s">
        <v>106</v>
      </c>
      <c r="J393" s="65">
        <v>41833</v>
      </c>
      <c r="K393" t="s">
        <v>26</v>
      </c>
      <c r="L393">
        <v>15.2</v>
      </c>
    </row>
    <row r="394" spans="1:12" x14ac:dyDescent="0.2">
      <c r="A394" t="s">
        <v>165</v>
      </c>
      <c r="B394" t="s">
        <v>166</v>
      </c>
      <c r="C394" t="s">
        <v>94</v>
      </c>
      <c r="D394" t="s">
        <v>95</v>
      </c>
      <c r="E394" t="s">
        <v>41</v>
      </c>
      <c r="F394">
        <v>15.2</v>
      </c>
      <c r="G394">
        <v>70.5</v>
      </c>
      <c r="H394" t="s">
        <v>122</v>
      </c>
      <c r="I394" t="s">
        <v>106</v>
      </c>
      <c r="J394" s="65">
        <v>41868</v>
      </c>
      <c r="K394" t="s">
        <v>26</v>
      </c>
      <c r="L394">
        <v>15.2</v>
      </c>
    </row>
    <row r="395" spans="1:12" x14ac:dyDescent="0.2">
      <c r="A395" t="s">
        <v>165</v>
      </c>
      <c r="B395" t="s">
        <v>166</v>
      </c>
      <c r="C395" t="s">
        <v>94</v>
      </c>
      <c r="D395" t="s">
        <v>95</v>
      </c>
      <c r="E395" t="s">
        <v>42</v>
      </c>
      <c r="F395">
        <v>32.9</v>
      </c>
      <c r="G395">
        <v>67</v>
      </c>
      <c r="H395" t="s">
        <v>122</v>
      </c>
      <c r="I395" t="s">
        <v>106</v>
      </c>
      <c r="J395" s="65">
        <v>41756</v>
      </c>
      <c r="K395" t="s">
        <v>26</v>
      </c>
      <c r="L395">
        <v>32.9</v>
      </c>
    </row>
    <row r="396" spans="1:12" x14ac:dyDescent="0.2">
      <c r="A396" t="s">
        <v>165</v>
      </c>
      <c r="B396" t="s">
        <v>166</v>
      </c>
      <c r="C396" t="s">
        <v>94</v>
      </c>
      <c r="D396" t="s">
        <v>95</v>
      </c>
      <c r="E396" t="s">
        <v>42</v>
      </c>
      <c r="F396">
        <v>32.25</v>
      </c>
      <c r="G396">
        <v>68.3</v>
      </c>
      <c r="H396" t="s">
        <v>122</v>
      </c>
      <c r="I396" t="s">
        <v>110</v>
      </c>
      <c r="J396" s="65">
        <v>41767</v>
      </c>
      <c r="K396" t="s">
        <v>26</v>
      </c>
      <c r="L396">
        <v>32.25</v>
      </c>
    </row>
    <row r="397" spans="1:12" x14ac:dyDescent="0.2">
      <c r="A397" t="s">
        <v>165</v>
      </c>
      <c r="B397" t="s">
        <v>166</v>
      </c>
      <c r="C397" t="s">
        <v>94</v>
      </c>
      <c r="D397" t="s">
        <v>95</v>
      </c>
      <c r="E397" t="s">
        <v>42</v>
      </c>
      <c r="F397">
        <v>31.31</v>
      </c>
      <c r="G397">
        <v>70.400000000000006</v>
      </c>
      <c r="H397" t="s">
        <v>122</v>
      </c>
      <c r="I397" t="s">
        <v>106</v>
      </c>
      <c r="J397" s="65">
        <v>41777</v>
      </c>
      <c r="K397" t="s">
        <v>26</v>
      </c>
      <c r="L397">
        <v>31.31</v>
      </c>
    </row>
    <row r="398" spans="1:12" x14ac:dyDescent="0.2">
      <c r="A398" t="s">
        <v>165</v>
      </c>
      <c r="B398" t="s">
        <v>166</v>
      </c>
      <c r="C398" t="s">
        <v>94</v>
      </c>
      <c r="D398" t="s">
        <v>95</v>
      </c>
      <c r="E398" t="s">
        <v>42</v>
      </c>
      <c r="F398">
        <v>30.75</v>
      </c>
      <c r="G398">
        <v>71.599999999999994</v>
      </c>
      <c r="H398" t="s">
        <v>122</v>
      </c>
      <c r="I398" t="s">
        <v>110</v>
      </c>
      <c r="J398" s="65">
        <v>41781</v>
      </c>
      <c r="K398" t="s">
        <v>26</v>
      </c>
      <c r="L398">
        <v>30.75</v>
      </c>
    </row>
    <row r="399" spans="1:12" x14ac:dyDescent="0.2">
      <c r="A399" t="s">
        <v>165</v>
      </c>
      <c r="B399" t="s">
        <v>166</v>
      </c>
      <c r="C399" t="s">
        <v>94</v>
      </c>
      <c r="D399" t="s">
        <v>95</v>
      </c>
      <c r="E399" t="s">
        <v>42</v>
      </c>
      <c r="F399">
        <v>30.8</v>
      </c>
      <c r="G399">
        <v>71.5</v>
      </c>
      <c r="H399" t="s">
        <v>122</v>
      </c>
      <c r="I399" t="s">
        <v>104</v>
      </c>
      <c r="J399" s="65">
        <v>41793</v>
      </c>
      <c r="K399" t="s">
        <v>26</v>
      </c>
      <c r="L399">
        <v>30.8</v>
      </c>
    </row>
    <row r="400" spans="1:12" x14ac:dyDescent="0.2">
      <c r="A400" t="s">
        <v>165</v>
      </c>
      <c r="B400" t="s">
        <v>166</v>
      </c>
      <c r="C400" t="s">
        <v>94</v>
      </c>
      <c r="D400" t="s">
        <v>95</v>
      </c>
      <c r="E400" t="s">
        <v>42</v>
      </c>
      <c r="F400">
        <v>28.6</v>
      </c>
      <c r="G400">
        <v>77</v>
      </c>
      <c r="H400" t="s">
        <v>122</v>
      </c>
      <c r="I400" t="s">
        <v>110</v>
      </c>
      <c r="J400" s="65">
        <v>41795</v>
      </c>
      <c r="K400" t="s">
        <v>26</v>
      </c>
      <c r="L400">
        <v>28.6</v>
      </c>
    </row>
    <row r="401" spans="1:12" x14ac:dyDescent="0.2">
      <c r="A401" t="s">
        <v>165</v>
      </c>
      <c r="B401" t="s">
        <v>166</v>
      </c>
      <c r="C401" t="s">
        <v>94</v>
      </c>
      <c r="D401" t="s">
        <v>95</v>
      </c>
      <c r="E401" t="s">
        <v>42</v>
      </c>
      <c r="F401">
        <v>30.1</v>
      </c>
      <c r="G401">
        <v>73.2</v>
      </c>
      <c r="H401" t="s">
        <v>122</v>
      </c>
      <c r="I401" t="s">
        <v>106</v>
      </c>
      <c r="J401" s="65">
        <v>41812</v>
      </c>
      <c r="K401" t="s">
        <v>26</v>
      </c>
      <c r="L401">
        <v>30.1</v>
      </c>
    </row>
    <row r="402" spans="1:12" x14ac:dyDescent="0.2">
      <c r="A402" t="s">
        <v>165</v>
      </c>
      <c r="B402" t="s">
        <v>166</v>
      </c>
      <c r="C402" t="s">
        <v>94</v>
      </c>
      <c r="D402" t="s">
        <v>95</v>
      </c>
      <c r="E402" t="s">
        <v>42</v>
      </c>
      <c r="F402">
        <v>30.16</v>
      </c>
      <c r="G402">
        <v>73</v>
      </c>
      <c r="H402" t="s">
        <v>122</v>
      </c>
      <c r="I402" t="s">
        <v>199</v>
      </c>
      <c r="J402" s="65">
        <v>41813</v>
      </c>
      <c r="K402" t="s">
        <v>26</v>
      </c>
      <c r="L402">
        <v>30.16</v>
      </c>
    </row>
    <row r="403" spans="1:12" x14ac:dyDescent="0.2">
      <c r="A403" t="s">
        <v>165</v>
      </c>
      <c r="B403" t="s">
        <v>166</v>
      </c>
      <c r="C403" t="s">
        <v>94</v>
      </c>
      <c r="D403" t="s">
        <v>95</v>
      </c>
      <c r="E403" t="s">
        <v>42</v>
      </c>
      <c r="F403">
        <v>31.02</v>
      </c>
      <c r="G403">
        <v>71</v>
      </c>
      <c r="H403" t="s">
        <v>122</v>
      </c>
      <c r="I403" t="s">
        <v>110</v>
      </c>
      <c r="J403" s="65">
        <v>41816</v>
      </c>
      <c r="K403" t="s">
        <v>26</v>
      </c>
      <c r="L403">
        <v>31.02</v>
      </c>
    </row>
    <row r="404" spans="1:12" x14ac:dyDescent="0.2">
      <c r="A404" t="s">
        <v>165</v>
      </c>
      <c r="B404" t="s">
        <v>166</v>
      </c>
      <c r="C404" t="s">
        <v>94</v>
      </c>
      <c r="D404" t="s">
        <v>95</v>
      </c>
      <c r="E404" t="s">
        <v>42</v>
      </c>
      <c r="F404">
        <v>32.200000000000003</v>
      </c>
      <c r="G404">
        <v>68.400000000000006</v>
      </c>
      <c r="H404" t="s">
        <v>122</v>
      </c>
      <c r="I404" t="s">
        <v>106</v>
      </c>
      <c r="J404" s="65">
        <v>41833</v>
      </c>
      <c r="K404" t="s">
        <v>26</v>
      </c>
      <c r="L404">
        <v>32.200000000000003</v>
      </c>
    </row>
    <row r="405" spans="1:12" x14ac:dyDescent="0.2">
      <c r="A405" t="s">
        <v>165</v>
      </c>
      <c r="B405" t="s">
        <v>166</v>
      </c>
      <c r="C405" t="s">
        <v>94</v>
      </c>
      <c r="D405" t="s">
        <v>95</v>
      </c>
      <c r="E405" t="s">
        <v>42</v>
      </c>
      <c r="F405">
        <v>30.1</v>
      </c>
      <c r="G405">
        <v>73.2</v>
      </c>
      <c r="H405" t="s">
        <v>122</v>
      </c>
      <c r="I405" t="s">
        <v>104</v>
      </c>
      <c r="J405" s="65">
        <v>41851</v>
      </c>
      <c r="K405" t="s">
        <v>26</v>
      </c>
      <c r="L405">
        <v>30.1</v>
      </c>
    </row>
    <row r="406" spans="1:12" x14ac:dyDescent="0.2">
      <c r="A406" t="s">
        <v>165</v>
      </c>
      <c r="B406" t="s">
        <v>166</v>
      </c>
      <c r="C406" t="s">
        <v>94</v>
      </c>
      <c r="D406" t="s">
        <v>95</v>
      </c>
      <c r="E406" t="s">
        <v>42</v>
      </c>
      <c r="F406">
        <v>30.77</v>
      </c>
      <c r="G406">
        <v>71.599999999999994</v>
      </c>
      <c r="H406" t="s">
        <v>122</v>
      </c>
      <c r="I406" t="s">
        <v>192</v>
      </c>
      <c r="J406" s="65">
        <v>41872</v>
      </c>
      <c r="K406" t="s">
        <v>26</v>
      </c>
      <c r="L406">
        <v>30.77</v>
      </c>
    </row>
    <row r="407" spans="1:12" x14ac:dyDescent="0.2">
      <c r="A407" t="s">
        <v>165</v>
      </c>
      <c r="B407" t="s">
        <v>166</v>
      </c>
      <c r="C407" t="s">
        <v>94</v>
      </c>
      <c r="D407" t="s">
        <v>95</v>
      </c>
      <c r="E407" t="s">
        <v>43</v>
      </c>
      <c r="F407">
        <v>70.5</v>
      </c>
      <c r="G407">
        <v>72.8</v>
      </c>
      <c r="H407" t="s">
        <v>122</v>
      </c>
      <c r="I407" t="s">
        <v>106</v>
      </c>
      <c r="J407" s="65">
        <v>41756</v>
      </c>
      <c r="K407" t="s">
        <v>26</v>
      </c>
      <c r="L407">
        <v>70.5</v>
      </c>
    </row>
    <row r="408" spans="1:12" x14ac:dyDescent="0.2">
      <c r="A408" t="s">
        <v>165</v>
      </c>
      <c r="B408" t="s">
        <v>166</v>
      </c>
      <c r="C408" t="s">
        <v>94</v>
      </c>
      <c r="D408" t="s">
        <v>95</v>
      </c>
      <c r="E408" t="s">
        <v>43</v>
      </c>
      <c r="F408">
        <v>70</v>
      </c>
      <c r="G408">
        <v>73.3</v>
      </c>
      <c r="H408" t="s">
        <v>122</v>
      </c>
      <c r="I408" t="s">
        <v>104</v>
      </c>
      <c r="J408" s="65">
        <v>41772</v>
      </c>
      <c r="K408" t="s">
        <v>26</v>
      </c>
      <c r="L408">
        <v>70</v>
      </c>
    </row>
    <row r="409" spans="1:12" x14ac:dyDescent="0.2">
      <c r="A409" t="s">
        <v>165</v>
      </c>
      <c r="B409" t="s">
        <v>166</v>
      </c>
      <c r="C409" t="s">
        <v>94</v>
      </c>
      <c r="D409" t="s">
        <v>95</v>
      </c>
      <c r="E409" t="s">
        <v>43</v>
      </c>
      <c r="F409">
        <v>68.66</v>
      </c>
      <c r="G409">
        <v>74.8</v>
      </c>
      <c r="H409" t="s">
        <v>122</v>
      </c>
      <c r="I409" t="s">
        <v>106</v>
      </c>
      <c r="J409" s="65">
        <v>41777</v>
      </c>
      <c r="K409" t="s">
        <v>26</v>
      </c>
      <c r="L409">
        <v>68.66</v>
      </c>
    </row>
    <row r="410" spans="1:12" x14ac:dyDescent="0.2">
      <c r="A410" t="s">
        <v>165</v>
      </c>
      <c r="B410" t="s">
        <v>166</v>
      </c>
      <c r="C410" t="s">
        <v>94</v>
      </c>
      <c r="D410" t="s">
        <v>95</v>
      </c>
      <c r="E410" t="s">
        <v>43</v>
      </c>
      <c r="F410">
        <v>67.8</v>
      </c>
      <c r="G410">
        <v>75.7</v>
      </c>
      <c r="H410" t="s">
        <v>122</v>
      </c>
      <c r="I410" t="s">
        <v>104</v>
      </c>
      <c r="J410" s="65">
        <v>41807</v>
      </c>
      <c r="K410" t="s">
        <v>26</v>
      </c>
      <c r="L410">
        <v>67.8</v>
      </c>
    </row>
    <row r="411" spans="1:12" x14ac:dyDescent="0.2">
      <c r="A411" t="s">
        <v>165</v>
      </c>
      <c r="B411" t="s">
        <v>166</v>
      </c>
      <c r="C411" t="s">
        <v>94</v>
      </c>
      <c r="D411" t="s">
        <v>95</v>
      </c>
      <c r="E411" t="s">
        <v>43</v>
      </c>
      <c r="F411">
        <v>68</v>
      </c>
      <c r="G411">
        <v>75.5</v>
      </c>
      <c r="H411" t="s">
        <v>122</v>
      </c>
      <c r="I411" t="s">
        <v>106</v>
      </c>
      <c r="J411" s="65">
        <v>41812</v>
      </c>
      <c r="K411" t="s">
        <v>26</v>
      </c>
      <c r="L411">
        <v>68</v>
      </c>
    </row>
    <row r="412" spans="1:12" x14ac:dyDescent="0.2">
      <c r="A412" t="s">
        <v>165</v>
      </c>
      <c r="B412" t="s">
        <v>166</v>
      </c>
      <c r="C412" t="s">
        <v>94</v>
      </c>
      <c r="D412" t="s">
        <v>95</v>
      </c>
      <c r="E412" t="s">
        <v>43</v>
      </c>
      <c r="F412">
        <v>67.27</v>
      </c>
      <c r="G412">
        <v>76.3</v>
      </c>
      <c r="H412" t="s">
        <v>122</v>
      </c>
      <c r="I412" t="s">
        <v>199</v>
      </c>
      <c r="J412" s="65">
        <v>41813</v>
      </c>
      <c r="K412" t="s">
        <v>26</v>
      </c>
      <c r="L412">
        <v>67.27</v>
      </c>
    </row>
    <row r="413" spans="1:12" x14ac:dyDescent="0.2">
      <c r="A413" t="s">
        <v>165</v>
      </c>
      <c r="B413" t="s">
        <v>166</v>
      </c>
      <c r="C413" t="s">
        <v>94</v>
      </c>
      <c r="D413" t="s">
        <v>95</v>
      </c>
      <c r="E413" t="s">
        <v>43</v>
      </c>
      <c r="F413">
        <v>68.489999999999995</v>
      </c>
      <c r="G413">
        <v>75</v>
      </c>
      <c r="H413" t="s">
        <v>122</v>
      </c>
      <c r="I413" t="s">
        <v>110</v>
      </c>
      <c r="J413" s="65">
        <v>41816</v>
      </c>
      <c r="K413" t="s">
        <v>26</v>
      </c>
      <c r="L413">
        <v>68.489999999999995</v>
      </c>
    </row>
    <row r="414" spans="1:12" x14ac:dyDescent="0.2">
      <c r="A414" t="s">
        <v>165</v>
      </c>
      <c r="B414" t="s">
        <v>166</v>
      </c>
      <c r="C414" t="s">
        <v>94</v>
      </c>
      <c r="D414" t="s">
        <v>95</v>
      </c>
      <c r="E414" t="s">
        <v>43</v>
      </c>
      <c r="F414">
        <v>71.959999999999994</v>
      </c>
      <c r="G414">
        <v>71.3</v>
      </c>
      <c r="H414" t="s">
        <v>122</v>
      </c>
      <c r="I414" t="s">
        <v>110</v>
      </c>
      <c r="J414" s="65">
        <v>41837</v>
      </c>
      <c r="K414" t="s">
        <v>26</v>
      </c>
      <c r="L414">
        <v>71.959999999999994</v>
      </c>
    </row>
    <row r="415" spans="1:12" x14ac:dyDescent="0.2">
      <c r="A415" t="s">
        <v>165</v>
      </c>
      <c r="B415" t="s">
        <v>166</v>
      </c>
      <c r="C415" t="s">
        <v>94</v>
      </c>
      <c r="D415" t="s">
        <v>95</v>
      </c>
      <c r="E415" t="s">
        <v>43</v>
      </c>
      <c r="F415">
        <v>67.7</v>
      </c>
      <c r="G415">
        <v>75.8</v>
      </c>
      <c r="H415" t="s">
        <v>122</v>
      </c>
      <c r="I415" t="s">
        <v>106</v>
      </c>
      <c r="J415" s="65">
        <v>41868</v>
      </c>
      <c r="K415" t="s">
        <v>26</v>
      </c>
      <c r="L415">
        <v>67.7</v>
      </c>
    </row>
    <row r="416" spans="1:12" x14ac:dyDescent="0.2">
      <c r="A416" t="s">
        <v>165</v>
      </c>
      <c r="B416" t="s">
        <v>166</v>
      </c>
      <c r="C416" t="s">
        <v>94</v>
      </c>
      <c r="D416" t="s">
        <v>95</v>
      </c>
      <c r="E416" t="s">
        <v>43</v>
      </c>
      <c r="F416">
        <v>68.400000000000006</v>
      </c>
      <c r="G416">
        <v>75.099999999999994</v>
      </c>
      <c r="H416" t="s">
        <v>122</v>
      </c>
      <c r="I416" t="s">
        <v>192</v>
      </c>
      <c r="J416" s="65">
        <v>41872</v>
      </c>
      <c r="K416" t="s">
        <v>26</v>
      </c>
      <c r="L416">
        <v>68.400000000000006</v>
      </c>
    </row>
    <row r="417" spans="1:12" x14ac:dyDescent="0.2">
      <c r="A417" t="s">
        <v>165</v>
      </c>
      <c r="B417" t="s">
        <v>166</v>
      </c>
      <c r="C417" t="s">
        <v>94</v>
      </c>
      <c r="D417" t="s">
        <v>95</v>
      </c>
      <c r="E417" t="s">
        <v>44</v>
      </c>
      <c r="F417">
        <v>171.6</v>
      </c>
      <c r="G417">
        <v>66.599999999999994</v>
      </c>
      <c r="H417" t="s">
        <v>122</v>
      </c>
      <c r="I417" t="s">
        <v>104</v>
      </c>
      <c r="J417" s="65">
        <v>41793</v>
      </c>
      <c r="K417" t="s">
        <v>26</v>
      </c>
      <c r="L417">
        <v>171.6</v>
      </c>
    </row>
    <row r="418" spans="1:12" x14ac:dyDescent="0.2">
      <c r="A418" t="s">
        <v>165</v>
      </c>
      <c r="B418" t="s">
        <v>166</v>
      </c>
      <c r="C418" t="s">
        <v>94</v>
      </c>
      <c r="D418" t="s">
        <v>95</v>
      </c>
      <c r="E418" t="s">
        <v>44</v>
      </c>
      <c r="F418">
        <v>171.7</v>
      </c>
      <c r="G418">
        <v>66.599999999999994</v>
      </c>
      <c r="H418" t="s">
        <v>122</v>
      </c>
      <c r="I418" t="s">
        <v>104</v>
      </c>
      <c r="J418" s="65">
        <v>41851</v>
      </c>
      <c r="K418" t="s">
        <v>26</v>
      </c>
      <c r="L418">
        <v>171.7</v>
      </c>
    </row>
    <row r="419" spans="1:12" x14ac:dyDescent="0.2">
      <c r="A419" t="s">
        <v>165</v>
      </c>
      <c r="B419" t="s">
        <v>166</v>
      </c>
      <c r="C419" t="s">
        <v>94</v>
      </c>
      <c r="D419" t="s">
        <v>95</v>
      </c>
      <c r="E419" t="s">
        <v>45</v>
      </c>
      <c r="F419">
        <v>365.9</v>
      </c>
      <c r="G419">
        <v>66</v>
      </c>
      <c r="H419" t="s">
        <v>122</v>
      </c>
      <c r="I419" t="s">
        <v>104</v>
      </c>
      <c r="J419" s="65">
        <v>41807</v>
      </c>
      <c r="K419" t="s">
        <v>26</v>
      </c>
      <c r="L419">
        <v>365.9</v>
      </c>
    </row>
    <row r="420" spans="1:12" x14ac:dyDescent="0.2">
      <c r="A420" t="s">
        <v>165</v>
      </c>
      <c r="B420" t="s">
        <v>166</v>
      </c>
      <c r="C420" t="s">
        <v>94</v>
      </c>
      <c r="D420" t="s">
        <v>95</v>
      </c>
      <c r="E420" t="s">
        <v>46</v>
      </c>
      <c r="F420">
        <v>760.11</v>
      </c>
      <c r="G420">
        <v>68</v>
      </c>
      <c r="H420" t="s">
        <v>122</v>
      </c>
      <c r="I420" t="s">
        <v>110</v>
      </c>
      <c r="J420" s="65">
        <v>41837</v>
      </c>
      <c r="K420" t="s">
        <v>26</v>
      </c>
      <c r="L420">
        <v>760.11</v>
      </c>
    </row>
    <row r="421" spans="1:12" x14ac:dyDescent="0.2">
      <c r="A421" t="s">
        <v>165</v>
      </c>
      <c r="B421" t="s">
        <v>166</v>
      </c>
      <c r="C421" t="s">
        <v>94</v>
      </c>
      <c r="D421" t="s">
        <v>95</v>
      </c>
      <c r="E421" t="s">
        <v>47</v>
      </c>
      <c r="F421">
        <v>1385.6</v>
      </c>
      <c r="G421">
        <v>64.099999999999994</v>
      </c>
      <c r="H421" t="s">
        <v>122</v>
      </c>
      <c r="I421" t="s">
        <v>106</v>
      </c>
      <c r="J421" s="65">
        <v>41833</v>
      </c>
      <c r="K421" t="s">
        <v>26</v>
      </c>
      <c r="L421">
        <v>1385.6</v>
      </c>
    </row>
    <row r="422" spans="1:12" x14ac:dyDescent="0.2">
      <c r="A422" t="s">
        <v>165</v>
      </c>
      <c r="B422" t="s">
        <v>166</v>
      </c>
      <c r="C422" t="s">
        <v>94</v>
      </c>
      <c r="D422" t="s">
        <v>119</v>
      </c>
      <c r="E422" t="s">
        <v>60</v>
      </c>
      <c r="F422">
        <v>11.52</v>
      </c>
      <c r="G422">
        <v>16.5</v>
      </c>
      <c r="H422" t="s">
        <v>122</v>
      </c>
      <c r="I422" t="s">
        <v>293</v>
      </c>
      <c r="J422" s="65">
        <v>41877</v>
      </c>
      <c r="K422" t="s">
        <v>26</v>
      </c>
      <c r="L422">
        <v>11.52</v>
      </c>
    </row>
    <row r="423" spans="1:12" x14ac:dyDescent="0.2">
      <c r="A423" t="s">
        <v>165</v>
      </c>
      <c r="B423" t="s">
        <v>166</v>
      </c>
      <c r="C423" t="s">
        <v>94</v>
      </c>
      <c r="D423" t="s">
        <v>119</v>
      </c>
      <c r="E423" t="s">
        <v>59</v>
      </c>
      <c r="F423">
        <v>13.58</v>
      </c>
      <c r="G423">
        <v>19</v>
      </c>
      <c r="H423" t="s">
        <v>122</v>
      </c>
      <c r="I423" t="s">
        <v>110</v>
      </c>
      <c r="J423" s="65">
        <v>41781</v>
      </c>
      <c r="K423" t="s">
        <v>26</v>
      </c>
      <c r="L423">
        <v>13.58</v>
      </c>
    </row>
    <row r="424" spans="1:12" x14ac:dyDescent="0.2">
      <c r="A424" t="s">
        <v>165</v>
      </c>
      <c r="B424" t="s">
        <v>166</v>
      </c>
      <c r="C424" t="s">
        <v>94</v>
      </c>
      <c r="D424" t="s">
        <v>119</v>
      </c>
      <c r="E424" t="s">
        <v>57</v>
      </c>
      <c r="F424">
        <v>4.6399999999999997</v>
      </c>
      <c r="G424">
        <v>23</v>
      </c>
      <c r="H424" t="s">
        <v>122</v>
      </c>
      <c r="I424" t="s">
        <v>110</v>
      </c>
      <c r="J424" s="65">
        <v>41781</v>
      </c>
      <c r="K424" t="s">
        <v>26</v>
      </c>
      <c r="L424">
        <v>4.6399999999999997</v>
      </c>
    </row>
    <row r="425" spans="1:12" x14ac:dyDescent="0.2">
      <c r="A425" t="s">
        <v>165</v>
      </c>
      <c r="B425" t="s">
        <v>166</v>
      </c>
      <c r="C425" t="s">
        <v>94</v>
      </c>
      <c r="D425" t="s">
        <v>119</v>
      </c>
      <c r="E425" t="s">
        <v>57</v>
      </c>
      <c r="F425">
        <v>5.93</v>
      </c>
      <c r="G425">
        <v>29.4</v>
      </c>
      <c r="H425" t="s">
        <v>122</v>
      </c>
      <c r="I425" t="s">
        <v>110</v>
      </c>
      <c r="J425" s="65">
        <v>41795</v>
      </c>
      <c r="K425" t="s">
        <v>26</v>
      </c>
      <c r="L425">
        <v>5.93</v>
      </c>
    </row>
    <row r="426" spans="1:12" x14ac:dyDescent="0.2">
      <c r="A426" t="s">
        <v>165</v>
      </c>
      <c r="B426" t="s">
        <v>166</v>
      </c>
      <c r="C426" t="s">
        <v>94</v>
      </c>
      <c r="D426" t="s">
        <v>119</v>
      </c>
      <c r="E426" t="s">
        <v>58</v>
      </c>
      <c r="F426">
        <v>6.4</v>
      </c>
      <c r="G426">
        <v>10.199999999999999</v>
      </c>
      <c r="H426" t="s">
        <v>122</v>
      </c>
      <c r="I426" t="s">
        <v>110</v>
      </c>
      <c r="J426" s="65">
        <v>41837</v>
      </c>
      <c r="K426" t="s">
        <v>26</v>
      </c>
      <c r="L426">
        <v>6.4</v>
      </c>
    </row>
    <row r="427" spans="1:12" x14ac:dyDescent="0.2">
      <c r="A427" t="s">
        <v>165</v>
      </c>
      <c r="B427" t="s">
        <v>166</v>
      </c>
      <c r="C427" t="s">
        <v>94</v>
      </c>
      <c r="D427" t="s">
        <v>119</v>
      </c>
      <c r="E427" t="s">
        <v>53</v>
      </c>
      <c r="F427">
        <v>3.25</v>
      </c>
      <c r="G427">
        <v>46.5</v>
      </c>
      <c r="H427" t="s">
        <v>122</v>
      </c>
      <c r="I427" t="s">
        <v>104</v>
      </c>
      <c r="J427" s="65">
        <v>41772</v>
      </c>
      <c r="K427" t="s">
        <v>26</v>
      </c>
      <c r="L427">
        <v>3.25</v>
      </c>
    </row>
    <row r="428" spans="1:12" x14ac:dyDescent="0.2">
      <c r="A428" t="s">
        <v>165</v>
      </c>
      <c r="B428" t="s">
        <v>166</v>
      </c>
      <c r="C428" t="s">
        <v>94</v>
      </c>
      <c r="D428" t="s">
        <v>119</v>
      </c>
      <c r="E428" t="s">
        <v>53</v>
      </c>
      <c r="F428">
        <v>3.59</v>
      </c>
      <c r="G428">
        <v>51.4</v>
      </c>
      <c r="H428" t="s">
        <v>122</v>
      </c>
      <c r="I428" t="s">
        <v>104</v>
      </c>
      <c r="J428" s="65">
        <v>41793</v>
      </c>
      <c r="K428" t="s">
        <v>26</v>
      </c>
      <c r="L428">
        <v>3.59</v>
      </c>
    </row>
    <row r="429" spans="1:12" x14ac:dyDescent="0.2">
      <c r="A429" t="s">
        <v>165</v>
      </c>
      <c r="B429" t="s">
        <v>166</v>
      </c>
      <c r="C429" t="s">
        <v>94</v>
      </c>
      <c r="D429" t="s">
        <v>119</v>
      </c>
      <c r="E429" t="s">
        <v>53</v>
      </c>
      <c r="F429">
        <v>3.02</v>
      </c>
      <c r="G429">
        <v>43.2</v>
      </c>
      <c r="H429" t="s">
        <v>122</v>
      </c>
      <c r="I429" t="s">
        <v>110</v>
      </c>
      <c r="J429" s="65">
        <v>41795</v>
      </c>
      <c r="K429" t="s">
        <v>26</v>
      </c>
      <c r="L429">
        <v>3.02</v>
      </c>
    </row>
    <row r="430" spans="1:12" x14ac:dyDescent="0.2">
      <c r="A430" t="s">
        <v>165</v>
      </c>
      <c r="B430" t="s">
        <v>166</v>
      </c>
      <c r="C430" t="s">
        <v>94</v>
      </c>
      <c r="D430" t="s">
        <v>119</v>
      </c>
      <c r="E430" t="s">
        <v>53</v>
      </c>
      <c r="F430">
        <v>3.54</v>
      </c>
      <c r="G430">
        <v>50.6</v>
      </c>
      <c r="H430" t="s">
        <v>122</v>
      </c>
      <c r="I430" t="s">
        <v>106</v>
      </c>
      <c r="J430" s="65">
        <v>41812</v>
      </c>
      <c r="K430" t="s">
        <v>26</v>
      </c>
      <c r="L430">
        <v>3.54</v>
      </c>
    </row>
    <row r="431" spans="1:12" x14ac:dyDescent="0.2">
      <c r="A431" t="s">
        <v>165</v>
      </c>
      <c r="B431" t="s">
        <v>166</v>
      </c>
      <c r="C431" t="s">
        <v>94</v>
      </c>
      <c r="D431" t="s">
        <v>119</v>
      </c>
      <c r="E431" t="s">
        <v>53</v>
      </c>
      <c r="F431">
        <v>3.6</v>
      </c>
      <c r="G431">
        <v>51.5</v>
      </c>
      <c r="H431" t="s">
        <v>122</v>
      </c>
      <c r="I431" t="s">
        <v>106</v>
      </c>
      <c r="J431" s="65">
        <v>41833</v>
      </c>
      <c r="K431" t="s">
        <v>26</v>
      </c>
      <c r="L431">
        <v>3.6</v>
      </c>
    </row>
    <row r="432" spans="1:12" x14ac:dyDescent="0.2">
      <c r="A432" t="s">
        <v>165</v>
      </c>
      <c r="B432" t="s">
        <v>166</v>
      </c>
      <c r="C432" t="s">
        <v>94</v>
      </c>
      <c r="D432" t="s">
        <v>119</v>
      </c>
      <c r="E432" t="s">
        <v>53</v>
      </c>
      <c r="F432">
        <v>3.34</v>
      </c>
      <c r="G432">
        <v>47.8</v>
      </c>
      <c r="H432" t="s">
        <v>122</v>
      </c>
      <c r="I432" t="s">
        <v>104</v>
      </c>
      <c r="J432" s="65">
        <v>41851</v>
      </c>
      <c r="K432" t="s">
        <v>26</v>
      </c>
      <c r="L432">
        <v>3.34</v>
      </c>
    </row>
    <row r="433" spans="1:12" x14ac:dyDescent="0.2">
      <c r="A433" t="s">
        <v>165</v>
      </c>
      <c r="B433" t="s">
        <v>166</v>
      </c>
      <c r="C433" t="s">
        <v>94</v>
      </c>
      <c r="D433" t="s">
        <v>119</v>
      </c>
      <c r="E433" t="s">
        <v>53</v>
      </c>
      <c r="F433">
        <v>3.6</v>
      </c>
      <c r="G433">
        <v>51.5</v>
      </c>
      <c r="H433" t="s">
        <v>122</v>
      </c>
      <c r="I433" t="s">
        <v>106</v>
      </c>
      <c r="J433" s="65">
        <v>41868</v>
      </c>
      <c r="K433" t="s">
        <v>26</v>
      </c>
      <c r="L433">
        <v>3.6</v>
      </c>
    </row>
    <row r="434" spans="1:12" x14ac:dyDescent="0.2">
      <c r="A434" t="s">
        <v>165</v>
      </c>
      <c r="B434" t="s">
        <v>166</v>
      </c>
      <c r="C434" t="s">
        <v>94</v>
      </c>
      <c r="D434" t="s">
        <v>119</v>
      </c>
      <c r="E434" t="s">
        <v>54</v>
      </c>
      <c r="F434">
        <v>5.79</v>
      </c>
      <c r="G434">
        <v>41.4</v>
      </c>
      <c r="H434" t="s">
        <v>122</v>
      </c>
      <c r="I434" t="s">
        <v>106</v>
      </c>
      <c r="J434" s="65">
        <v>41756</v>
      </c>
      <c r="K434" t="s">
        <v>26</v>
      </c>
      <c r="L434">
        <v>5.79</v>
      </c>
    </row>
    <row r="435" spans="1:12" x14ac:dyDescent="0.2">
      <c r="A435" t="s">
        <v>165</v>
      </c>
      <c r="B435" t="s">
        <v>166</v>
      </c>
      <c r="C435" t="s">
        <v>94</v>
      </c>
      <c r="D435" t="s">
        <v>119</v>
      </c>
      <c r="E435" t="s">
        <v>54</v>
      </c>
      <c r="F435">
        <v>5.97</v>
      </c>
      <c r="G435">
        <v>42.7</v>
      </c>
      <c r="H435" t="s">
        <v>122</v>
      </c>
      <c r="I435" t="s">
        <v>110</v>
      </c>
      <c r="J435" s="65">
        <v>41767</v>
      </c>
      <c r="K435" t="s">
        <v>26</v>
      </c>
      <c r="L435">
        <v>5.97</v>
      </c>
    </row>
    <row r="436" spans="1:12" x14ac:dyDescent="0.2">
      <c r="A436" t="s">
        <v>165</v>
      </c>
      <c r="B436" t="s">
        <v>166</v>
      </c>
      <c r="C436" t="s">
        <v>94</v>
      </c>
      <c r="D436" t="s">
        <v>119</v>
      </c>
      <c r="E436" t="s">
        <v>54</v>
      </c>
      <c r="F436">
        <v>6.45</v>
      </c>
      <c r="G436">
        <v>46.2</v>
      </c>
      <c r="H436" t="s">
        <v>122</v>
      </c>
      <c r="I436" t="s">
        <v>106</v>
      </c>
      <c r="J436" s="65">
        <v>41777</v>
      </c>
      <c r="K436" t="s">
        <v>26</v>
      </c>
      <c r="L436">
        <v>6.45</v>
      </c>
    </row>
    <row r="437" spans="1:12" x14ac:dyDescent="0.2">
      <c r="A437" t="s">
        <v>165</v>
      </c>
      <c r="B437" t="s">
        <v>166</v>
      </c>
      <c r="C437" t="s">
        <v>94</v>
      </c>
      <c r="D437" t="s">
        <v>119</v>
      </c>
      <c r="E437" t="s">
        <v>54</v>
      </c>
      <c r="F437">
        <v>6.78</v>
      </c>
      <c r="G437">
        <v>48.5</v>
      </c>
      <c r="H437" t="s">
        <v>122</v>
      </c>
      <c r="I437" t="s">
        <v>106</v>
      </c>
      <c r="J437" s="65">
        <v>41812</v>
      </c>
      <c r="K437" t="s">
        <v>26</v>
      </c>
      <c r="L437">
        <v>6.78</v>
      </c>
    </row>
    <row r="438" spans="1:12" x14ac:dyDescent="0.2">
      <c r="A438" t="s">
        <v>165</v>
      </c>
      <c r="B438" t="s">
        <v>166</v>
      </c>
      <c r="C438" t="s">
        <v>94</v>
      </c>
      <c r="D438" t="s">
        <v>119</v>
      </c>
      <c r="E438" t="s">
        <v>54</v>
      </c>
      <c r="F438">
        <v>7.07</v>
      </c>
      <c r="G438">
        <v>50.6</v>
      </c>
      <c r="H438" t="s">
        <v>122</v>
      </c>
      <c r="I438" t="s">
        <v>199</v>
      </c>
      <c r="J438" s="65">
        <v>41813</v>
      </c>
      <c r="K438" t="s">
        <v>26</v>
      </c>
      <c r="L438">
        <v>7.07</v>
      </c>
    </row>
    <row r="439" spans="1:12" x14ac:dyDescent="0.2">
      <c r="A439" t="s">
        <v>165</v>
      </c>
      <c r="B439" t="s">
        <v>166</v>
      </c>
      <c r="C439" t="s">
        <v>94</v>
      </c>
      <c r="D439" t="s">
        <v>119</v>
      </c>
      <c r="E439" t="s">
        <v>54</v>
      </c>
      <c r="F439">
        <v>6.91</v>
      </c>
      <c r="G439">
        <v>49.5</v>
      </c>
      <c r="H439" t="s">
        <v>122</v>
      </c>
      <c r="I439" t="s">
        <v>110</v>
      </c>
      <c r="J439" s="65">
        <v>41816</v>
      </c>
      <c r="K439" t="s">
        <v>26</v>
      </c>
      <c r="L439">
        <v>6.91</v>
      </c>
    </row>
    <row r="440" spans="1:12" x14ac:dyDescent="0.2">
      <c r="A440" t="s">
        <v>165</v>
      </c>
      <c r="B440" t="s">
        <v>166</v>
      </c>
      <c r="C440" t="s">
        <v>94</v>
      </c>
      <c r="D440" t="s">
        <v>119</v>
      </c>
      <c r="E440" t="s">
        <v>54</v>
      </c>
      <c r="F440">
        <v>6.65</v>
      </c>
      <c r="G440">
        <v>47.6</v>
      </c>
      <c r="H440" t="s">
        <v>122</v>
      </c>
      <c r="I440" t="s">
        <v>106</v>
      </c>
      <c r="J440" s="65">
        <v>41833</v>
      </c>
      <c r="K440" t="s">
        <v>26</v>
      </c>
      <c r="L440">
        <v>6.65</v>
      </c>
    </row>
    <row r="441" spans="1:12" x14ac:dyDescent="0.2">
      <c r="A441" t="s">
        <v>165</v>
      </c>
      <c r="B441" t="s">
        <v>166</v>
      </c>
      <c r="C441" t="s">
        <v>94</v>
      </c>
      <c r="D441" t="s">
        <v>119</v>
      </c>
      <c r="E441" t="s">
        <v>55</v>
      </c>
      <c r="F441">
        <v>1.1000000000000001</v>
      </c>
      <c r="G441">
        <v>56.7</v>
      </c>
      <c r="H441" t="s">
        <v>122</v>
      </c>
      <c r="I441" t="s">
        <v>104</v>
      </c>
      <c r="J441" s="65">
        <v>41772</v>
      </c>
      <c r="K441" t="s">
        <v>26</v>
      </c>
      <c r="L441">
        <v>1.1000000000000001</v>
      </c>
    </row>
    <row r="442" spans="1:12" x14ac:dyDescent="0.2">
      <c r="A442" t="s">
        <v>165</v>
      </c>
      <c r="B442" t="s">
        <v>166</v>
      </c>
      <c r="C442" t="s">
        <v>94</v>
      </c>
      <c r="D442" t="s">
        <v>119</v>
      </c>
      <c r="E442" t="s">
        <v>55</v>
      </c>
      <c r="F442">
        <v>1.05</v>
      </c>
      <c r="G442">
        <v>54.1</v>
      </c>
      <c r="H442" t="s">
        <v>122</v>
      </c>
      <c r="I442" t="s">
        <v>110</v>
      </c>
      <c r="J442" s="65">
        <v>41781</v>
      </c>
      <c r="K442" t="s">
        <v>26</v>
      </c>
      <c r="L442">
        <v>1.05</v>
      </c>
    </row>
    <row r="443" spans="1:12" x14ac:dyDescent="0.2">
      <c r="A443" t="s">
        <v>165</v>
      </c>
      <c r="B443" t="s">
        <v>166</v>
      </c>
      <c r="C443" t="s">
        <v>94</v>
      </c>
      <c r="D443" t="s">
        <v>119</v>
      </c>
      <c r="E443" t="s">
        <v>55</v>
      </c>
      <c r="F443">
        <v>1.1000000000000001</v>
      </c>
      <c r="G443">
        <v>56.7</v>
      </c>
      <c r="H443" t="s">
        <v>122</v>
      </c>
      <c r="I443" t="s">
        <v>104</v>
      </c>
      <c r="J443" s="65">
        <v>41851</v>
      </c>
      <c r="K443" t="s">
        <v>26</v>
      </c>
      <c r="L443">
        <v>1.1000000000000001</v>
      </c>
    </row>
    <row r="444" spans="1:12" x14ac:dyDescent="0.2">
      <c r="A444" t="s">
        <v>165</v>
      </c>
      <c r="B444" t="s">
        <v>166</v>
      </c>
      <c r="C444" t="s">
        <v>94</v>
      </c>
      <c r="D444" t="s">
        <v>119</v>
      </c>
      <c r="E444" t="s">
        <v>55</v>
      </c>
      <c r="F444">
        <v>1.05</v>
      </c>
      <c r="G444">
        <v>54.1</v>
      </c>
      <c r="H444" t="s">
        <v>122</v>
      </c>
      <c r="I444" t="s">
        <v>192</v>
      </c>
      <c r="J444" s="65">
        <v>41872</v>
      </c>
      <c r="K444" t="s">
        <v>26</v>
      </c>
      <c r="L444">
        <v>1.05</v>
      </c>
    </row>
    <row r="445" spans="1:12" x14ac:dyDescent="0.2">
      <c r="A445" t="s">
        <v>167</v>
      </c>
      <c r="B445" t="s">
        <v>168</v>
      </c>
      <c r="C445" t="s">
        <v>94</v>
      </c>
      <c r="D445" t="s">
        <v>95</v>
      </c>
      <c r="E445" t="s">
        <v>49</v>
      </c>
      <c r="F445">
        <v>38.799999999999997</v>
      </c>
      <c r="G445">
        <v>30.6</v>
      </c>
      <c r="H445" t="s">
        <v>169</v>
      </c>
      <c r="I445" t="s">
        <v>110</v>
      </c>
      <c r="J445" s="65">
        <v>41795</v>
      </c>
      <c r="K445" t="s">
        <v>28</v>
      </c>
      <c r="L445">
        <v>38.799999999999997</v>
      </c>
    </row>
    <row r="446" spans="1:12" x14ac:dyDescent="0.2">
      <c r="A446" t="s">
        <v>167</v>
      </c>
      <c r="B446" t="s">
        <v>168</v>
      </c>
      <c r="C446" t="s">
        <v>94</v>
      </c>
      <c r="D446" t="s">
        <v>95</v>
      </c>
      <c r="E446" t="s">
        <v>52</v>
      </c>
      <c r="F446">
        <v>471.76</v>
      </c>
      <c r="G446">
        <v>0</v>
      </c>
      <c r="H446" t="s">
        <v>169</v>
      </c>
      <c r="I446" t="s">
        <v>106</v>
      </c>
      <c r="J446" s="65">
        <v>41777</v>
      </c>
      <c r="K446" t="s">
        <v>28</v>
      </c>
      <c r="L446">
        <v>471.76</v>
      </c>
    </row>
    <row r="447" spans="1:12" x14ac:dyDescent="0.2">
      <c r="A447" t="s">
        <v>167</v>
      </c>
      <c r="B447" t="s">
        <v>168</v>
      </c>
      <c r="C447" t="s">
        <v>94</v>
      </c>
      <c r="D447" t="s">
        <v>95</v>
      </c>
      <c r="E447" t="s">
        <v>50</v>
      </c>
      <c r="F447">
        <v>644.20000000000005</v>
      </c>
      <c r="G447">
        <v>66.099999999999994</v>
      </c>
      <c r="H447" t="s">
        <v>169</v>
      </c>
      <c r="I447" t="s">
        <v>106</v>
      </c>
      <c r="J447" s="65">
        <v>41812</v>
      </c>
      <c r="K447" t="s">
        <v>28</v>
      </c>
      <c r="L447">
        <v>644.20000000000005</v>
      </c>
    </row>
    <row r="448" spans="1:12" x14ac:dyDescent="0.2">
      <c r="A448" t="s">
        <v>167</v>
      </c>
      <c r="B448" t="s">
        <v>168</v>
      </c>
      <c r="C448" t="s">
        <v>94</v>
      </c>
      <c r="D448" t="s">
        <v>95</v>
      </c>
      <c r="E448" t="s">
        <v>50</v>
      </c>
      <c r="F448">
        <v>628.28</v>
      </c>
      <c r="G448">
        <v>67.8</v>
      </c>
      <c r="H448" t="s">
        <v>169</v>
      </c>
      <c r="I448" t="s">
        <v>110</v>
      </c>
      <c r="J448" s="65">
        <v>41837</v>
      </c>
      <c r="K448" t="s">
        <v>28</v>
      </c>
      <c r="L448">
        <v>628.28</v>
      </c>
    </row>
    <row r="449" spans="1:12" x14ac:dyDescent="0.2">
      <c r="A449" t="s">
        <v>167</v>
      </c>
      <c r="B449" t="s">
        <v>168</v>
      </c>
      <c r="C449" t="s">
        <v>94</v>
      </c>
      <c r="D449" t="s">
        <v>95</v>
      </c>
      <c r="E449" t="s">
        <v>41</v>
      </c>
      <c r="F449">
        <v>19.89</v>
      </c>
      <c r="G449">
        <v>59.1</v>
      </c>
      <c r="H449" t="s">
        <v>169</v>
      </c>
      <c r="I449" t="s">
        <v>110</v>
      </c>
      <c r="J449" s="65">
        <v>41767</v>
      </c>
      <c r="K449" t="s">
        <v>28</v>
      </c>
      <c r="L449">
        <v>19.89</v>
      </c>
    </row>
    <row r="450" spans="1:12" x14ac:dyDescent="0.2">
      <c r="A450" t="s">
        <v>167</v>
      </c>
      <c r="B450" t="s">
        <v>168</v>
      </c>
      <c r="C450" t="s">
        <v>94</v>
      </c>
      <c r="D450" t="s">
        <v>95</v>
      </c>
      <c r="E450" t="s">
        <v>41</v>
      </c>
      <c r="F450">
        <v>20</v>
      </c>
      <c r="G450">
        <v>58.8</v>
      </c>
      <c r="H450" t="s">
        <v>169</v>
      </c>
      <c r="I450" t="s">
        <v>104</v>
      </c>
      <c r="J450" s="65">
        <v>41807</v>
      </c>
      <c r="K450" t="s">
        <v>28</v>
      </c>
      <c r="L450">
        <v>20</v>
      </c>
    </row>
    <row r="451" spans="1:12" x14ac:dyDescent="0.2">
      <c r="A451" t="s">
        <v>167</v>
      </c>
      <c r="B451" t="s">
        <v>168</v>
      </c>
      <c r="C451" t="s">
        <v>94</v>
      </c>
      <c r="D451" t="s">
        <v>95</v>
      </c>
      <c r="E451" t="s">
        <v>183</v>
      </c>
      <c r="F451">
        <v>447.1</v>
      </c>
      <c r="G451">
        <v>63.6</v>
      </c>
      <c r="H451" t="s">
        <v>169</v>
      </c>
      <c r="I451" t="s">
        <v>184</v>
      </c>
      <c r="J451" s="65">
        <v>41822</v>
      </c>
      <c r="K451" t="s">
        <v>28</v>
      </c>
      <c r="L451">
        <v>447.1</v>
      </c>
    </row>
    <row r="452" spans="1:12" x14ac:dyDescent="0.2">
      <c r="A452" t="s">
        <v>167</v>
      </c>
      <c r="B452" t="s">
        <v>168</v>
      </c>
      <c r="C452" t="s">
        <v>94</v>
      </c>
      <c r="D452" t="s">
        <v>95</v>
      </c>
      <c r="E452" t="s">
        <v>46</v>
      </c>
      <c r="F452">
        <v>879.4</v>
      </c>
      <c r="G452">
        <v>63.6</v>
      </c>
      <c r="H452" t="s">
        <v>169</v>
      </c>
      <c r="I452" t="s">
        <v>104</v>
      </c>
      <c r="J452" s="65">
        <v>41793</v>
      </c>
      <c r="K452" t="s">
        <v>28</v>
      </c>
      <c r="L452">
        <v>879.4</v>
      </c>
    </row>
    <row r="453" spans="1:12" x14ac:dyDescent="0.2">
      <c r="A453" t="s">
        <v>167</v>
      </c>
      <c r="B453" t="s">
        <v>168</v>
      </c>
      <c r="C453" t="s">
        <v>94</v>
      </c>
      <c r="D453" t="s">
        <v>119</v>
      </c>
      <c r="E453" t="s">
        <v>60</v>
      </c>
      <c r="F453">
        <v>9.7899999999999991</v>
      </c>
      <c r="G453">
        <v>17.100000000000001</v>
      </c>
      <c r="H453" t="s">
        <v>169</v>
      </c>
      <c r="I453" t="s">
        <v>110</v>
      </c>
      <c r="J453" s="65">
        <v>41795</v>
      </c>
      <c r="K453" t="s">
        <v>28</v>
      </c>
      <c r="L453">
        <v>9.7899999999999991</v>
      </c>
    </row>
    <row r="454" spans="1:12" x14ac:dyDescent="0.2">
      <c r="A454" t="s">
        <v>167</v>
      </c>
      <c r="B454" t="s">
        <v>168</v>
      </c>
      <c r="C454" t="s">
        <v>94</v>
      </c>
      <c r="D454" t="s">
        <v>119</v>
      </c>
      <c r="E454" t="s">
        <v>60</v>
      </c>
      <c r="F454">
        <v>13</v>
      </c>
      <c r="G454">
        <v>22.8</v>
      </c>
      <c r="H454" t="s">
        <v>169</v>
      </c>
      <c r="I454" t="s">
        <v>104</v>
      </c>
      <c r="J454" s="65">
        <v>41807</v>
      </c>
      <c r="K454" t="s">
        <v>28</v>
      </c>
      <c r="L454">
        <v>13</v>
      </c>
    </row>
    <row r="455" spans="1:12" x14ac:dyDescent="0.2">
      <c r="A455" t="s">
        <v>167</v>
      </c>
      <c r="B455" t="s">
        <v>168</v>
      </c>
      <c r="C455" t="s">
        <v>94</v>
      </c>
      <c r="D455" t="s">
        <v>119</v>
      </c>
      <c r="E455" t="s">
        <v>59</v>
      </c>
      <c r="F455">
        <v>11</v>
      </c>
      <c r="G455">
        <v>17.5</v>
      </c>
      <c r="H455" t="s">
        <v>169</v>
      </c>
      <c r="I455" t="s">
        <v>106</v>
      </c>
      <c r="J455" s="65">
        <v>41777</v>
      </c>
      <c r="K455" t="s">
        <v>28</v>
      </c>
      <c r="L455">
        <v>11</v>
      </c>
    </row>
    <row r="456" spans="1:12" x14ac:dyDescent="0.2">
      <c r="A456" t="s">
        <v>167</v>
      </c>
      <c r="B456" t="s">
        <v>168</v>
      </c>
      <c r="C456" t="s">
        <v>94</v>
      </c>
      <c r="D456" t="s">
        <v>119</v>
      </c>
      <c r="E456" t="s">
        <v>59</v>
      </c>
      <c r="F456">
        <v>9.42</v>
      </c>
      <c r="G456">
        <v>14.9</v>
      </c>
      <c r="H456" t="s">
        <v>169</v>
      </c>
      <c r="I456" t="s">
        <v>106</v>
      </c>
      <c r="J456" s="65">
        <v>41812</v>
      </c>
      <c r="K456" t="s">
        <v>28</v>
      </c>
      <c r="L456">
        <v>9.42</v>
      </c>
    </row>
    <row r="457" spans="1:12" x14ac:dyDescent="0.2">
      <c r="A457" t="s">
        <v>167</v>
      </c>
      <c r="B457" t="s">
        <v>168</v>
      </c>
      <c r="C457" t="s">
        <v>94</v>
      </c>
      <c r="D457" t="s">
        <v>119</v>
      </c>
      <c r="E457" t="s">
        <v>57</v>
      </c>
      <c r="F457">
        <v>5.28</v>
      </c>
      <c r="G457">
        <v>31.5</v>
      </c>
      <c r="H457" t="s">
        <v>169</v>
      </c>
      <c r="I457" t="s">
        <v>106</v>
      </c>
      <c r="J457" s="65">
        <v>41756</v>
      </c>
      <c r="K457" t="s">
        <v>28</v>
      </c>
      <c r="L457">
        <v>5.28</v>
      </c>
    </row>
    <row r="458" spans="1:12" x14ac:dyDescent="0.2">
      <c r="A458" t="s">
        <v>167</v>
      </c>
      <c r="B458" t="s">
        <v>168</v>
      </c>
      <c r="C458" t="s">
        <v>94</v>
      </c>
      <c r="D458" t="s">
        <v>119</v>
      </c>
      <c r="E458" t="s">
        <v>57</v>
      </c>
      <c r="F458">
        <v>5.14</v>
      </c>
      <c r="G458">
        <v>30.7</v>
      </c>
      <c r="H458" t="s">
        <v>169</v>
      </c>
      <c r="I458" t="s">
        <v>106</v>
      </c>
      <c r="J458" s="65">
        <v>41777</v>
      </c>
      <c r="K458" t="s">
        <v>28</v>
      </c>
      <c r="L458">
        <v>5.14</v>
      </c>
    </row>
    <row r="459" spans="1:12" x14ac:dyDescent="0.2">
      <c r="A459" t="s">
        <v>167</v>
      </c>
      <c r="B459" t="s">
        <v>168</v>
      </c>
      <c r="C459" t="s">
        <v>94</v>
      </c>
      <c r="D459" t="s">
        <v>119</v>
      </c>
      <c r="E459" t="s">
        <v>57</v>
      </c>
      <c r="F459">
        <v>5.32</v>
      </c>
      <c r="G459">
        <v>31.8</v>
      </c>
      <c r="H459" t="s">
        <v>169</v>
      </c>
      <c r="I459" t="s">
        <v>110</v>
      </c>
      <c r="J459" s="65">
        <v>41781</v>
      </c>
      <c r="K459" t="s">
        <v>28</v>
      </c>
      <c r="L459">
        <v>5.32</v>
      </c>
    </row>
    <row r="460" spans="1:12" x14ac:dyDescent="0.2">
      <c r="A460" t="s">
        <v>167</v>
      </c>
      <c r="B460" t="s">
        <v>168</v>
      </c>
      <c r="C460" t="s">
        <v>94</v>
      </c>
      <c r="D460" t="s">
        <v>119</v>
      </c>
      <c r="E460" t="s">
        <v>57</v>
      </c>
      <c r="F460">
        <v>5.39</v>
      </c>
      <c r="G460">
        <v>32.200000000000003</v>
      </c>
      <c r="H460" t="s">
        <v>169</v>
      </c>
      <c r="I460" t="s">
        <v>106</v>
      </c>
      <c r="J460" s="65">
        <v>41812</v>
      </c>
      <c r="K460" t="s">
        <v>28</v>
      </c>
      <c r="L460">
        <v>5.39</v>
      </c>
    </row>
    <row r="461" spans="1:12" x14ac:dyDescent="0.2">
      <c r="A461" t="s">
        <v>167</v>
      </c>
      <c r="B461" t="s">
        <v>168</v>
      </c>
      <c r="C461" t="s">
        <v>94</v>
      </c>
      <c r="D461" t="s">
        <v>119</v>
      </c>
      <c r="E461" t="s">
        <v>57</v>
      </c>
      <c r="F461">
        <v>5.16</v>
      </c>
      <c r="G461">
        <v>30.8</v>
      </c>
      <c r="H461" t="s">
        <v>169</v>
      </c>
      <c r="I461" t="s">
        <v>106</v>
      </c>
      <c r="J461" s="65">
        <v>41833</v>
      </c>
      <c r="K461" t="s">
        <v>28</v>
      </c>
      <c r="L461">
        <v>5.16</v>
      </c>
    </row>
    <row r="462" spans="1:12" x14ac:dyDescent="0.2">
      <c r="A462" t="s">
        <v>167</v>
      </c>
      <c r="B462" t="s">
        <v>168</v>
      </c>
      <c r="C462" t="s">
        <v>94</v>
      </c>
      <c r="D462" t="s">
        <v>119</v>
      </c>
      <c r="E462" t="s">
        <v>57</v>
      </c>
      <c r="F462">
        <v>5.0199999999999996</v>
      </c>
      <c r="G462">
        <v>30</v>
      </c>
      <c r="H462" t="s">
        <v>169</v>
      </c>
      <c r="I462" t="s">
        <v>106</v>
      </c>
      <c r="J462" s="65">
        <v>41868</v>
      </c>
      <c r="K462" t="s">
        <v>28</v>
      </c>
      <c r="L462">
        <v>5.0199999999999996</v>
      </c>
    </row>
    <row r="463" spans="1:12" x14ac:dyDescent="0.2">
      <c r="A463" t="s">
        <v>167</v>
      </c>
      <c r="B463" t="s">
        <v>168</v>
      </c>
      <c r="C463" t="s">
        <v>94</v>
      </c>
      <c r="D463" t="s">
        <v>119</v>
      </c>
      <c r="E463" t="s">
        <v>58</v>
      </c>
      <c r="F463">
        <v>8.11</v>
      </c>
      <c r="G463">
        <v>16.5</v>
      </c>
      <c r="H463" t="s">
        <v>169</v>
      </c>
      <c r="I463" t="s">
        <v>110</v>
      </c>
      <c r="J463" s="65">
        <v>41816</v>
      </c>
      <c r="K463" t="s">
        <v>28</v>
      </c>
      <c r="L463">
        <v>8.11</v>
      </c>
    </row>
    <row r="464" spans="1:12" x14ac:dyDescent="0.2">
      <c r="A464" t="s">
        <v>167</v>
      </c>
      <c r="B464" t="s">
        <v>168</v>
      </c>
      <c r="C464" t="s">
        <v>94</v>
      </c>
      <c r="D464" t="s">
        <v>119</v>
      </c>
      <c r="E464" t="s">
        <v>53</v>
      </c>
      <c r="F464">
        <v>2.5499999999999998</v>
      </c>
      <c r="G464">
        <v>40.299999999999997</v>
      </c>
      <c r="H464" t="s">
        <v>169</v>
      </c>
      <c r="I464" t="s">
        <v>110</v>
      </c>
      <c r="J464" s="65">
        <v>41781</v>
      </c>
      <c r="K464" t="s">
        <v>28</v>
      </c>
      <c r="L464">
        <v>2.5499999999999998</v>
      </c>
    </row>
    <row r="465" spans="1:12" x14ac:dyDescent="0.2">
      <c r="A465" t="s">
        <v>167</v>
      </c>
      <c r="B465" t="s">
        <v>168</v>
      </c>
      <c r="C465" t="s">
        <v>94</v>
      </c>
      <c r="D465" t="s">
        <v>119</v>
      </c>
      <c r="E465" t="s">
        <v>55</v>
      </c>
      <c r="F465">
        <v>1.1000000000000001</v>
      </c>
      <c r="G465">
        <v>62.1</v>
      </c>
      <c r="H465" t="s">
        <v>169</v>
      </c>
      <c r="I465" t="s">
        <v>110</v>
      </c>
      <c r="J465" s="65">
        <v>41795</v>
      </c>
      <c r="K465" t="s">
        <v>28</v>
      </c>
      <c r="L465">
        <v>1.1000000000000001</v>
      </c>
    </row>
    <row r="466" spans="1:12" x14ac:dyDescent="0.2">
      <c r="A466" t="s">
        <v>167</v>
      </c>
      <c r="B466" t="s">
        <v>168</v>
      </c>
      <c r="C466" t="s">
        <v>94</v>
      </c>
      <c r="D466" t="s">
        <v>119</v>
      </c>
      <c r="E466" t="s">
        <v>55</v>
      </c>
      <c r="F466">
        <v>1.05</v>
      </c>
      <c r="G466">
        <v>59.3</v>
      </c>
      <c r="H466" t="s">
        <v>169</v>
      </c>
      <c r="I466" t="s">
        <v>104</v>
      </c>
      <c r="J466" s="65">
        <v>41807</v>
      </c>
      <c r="K466" t="s">
        <v>28</v>
      </c>
      <c r="L466">
        <v>1.05</v>
      </c>
    </row>
    <row r="467" spans="1:12" x14ac:dyDescent="0.2">
      <c r="A467" t="s">
        <v>167</v>
      </c>
      <c r="B467" t="s">
        <v>168</v>
      </c>
      <c r="C467" t="s">
        <v>94</v>
      </c>
      <c r="D467" t="s">
        <v>119</v>
      </c>
      <c r="E467" t="s">
        <v>55</v>
      </c>
      <c r="F467">
        <v>1</v>
      </c>
      <c r="G467">
        <v>56.5</v>
      </c>
      <c r="H467" t="s">
        <v>169</v>
      </c>
      <c r="I467" t="s">
        <v>106</v>
      </c>
      <c r="J467" s="65">
        <v>41812</v>
      </c>
      <c r="K467" t="s">
        <v>28</v>
      </c>
      <c r="L467">
        <v>1</v>
      </c>
    </row>
    <row r="468" spans="1:12" x14ac:dyDescent="0.2">
      <c r="A468" t="s">
        <v>170</v>
      </c>
      <c r="B468" t="s">
        <v>171</v>
      </c>
      <c r="C468" t="s">
        <v>94</v>
      </c>
      <c r="D468" t="s">
        <v>95</v>
      </c>
      <c r="E468" t="s">
        <v>50</v>
      </c>
      <c r="F468">
        <v>525</v>
      </c>
      <c r="G468">
        <v>72.5</v>
      </c>
      <c r="H468" t="s">
        <v>113</v>
      </c>
      <c r="I468" t="s">
        <v>106</v>
      </c>
      <c r="J468" s="65">
        <v>41756</v>
      </c>
      <c r="K468" t="s">
        <v>294</v>
      </c>
      <c r="L468">
        <v>525</v>
      </c>
    </row>
    <row r="469" spans="1:12" x14ac:dyDescent="0.2">
      <c r="A469" t="s">
        <v>170</v>
      </c>
      <c r="B469" t="s">
        <v>171</v>
      </c>
      <c r="C469" t="s">
        <v>94</v>
      </c>
      <c r="D469" t="s">
        <v>95</v>
      </c>
      <c r="E469" t="s">
        <v>45</v>
      </c>
      <c r="F469">
        <v>320.60000000000002</v>
      </c>
      <c r="G469">
        <v>72.900000000000006</v>
      </c>
      <c r="H469" t="s">
        <v>113</v>
      </c>
      <c r="I469" t="s">
        <v>106</v>
      </c>
      <c r="J469" s="65">
        <v>41756</v>
      </c>
      <c r="K469" t="s">
        <v>294</v>
      </c>
      <c r="L469">
        <v>320.60000000000002</v>
      </c>
    </row>
    <row r="470" spans="1:12" x14ac:dyDescent="0.2">
      <c r="A470" t="s">
        <v>170</v>
      </c>
      <c r="B470" t="s">
        <v>171</v>
      </c>
      <c r="C470" t="s">
        <v>94</v>
      </c>
      <c r="D470" t="s">
        <v>95</v>
      </c>
      <c r="E470" t="s">
        <v>45</v>
      </c>
      <c r="F470">
        <v>337.3</v>
      </c>
      <c r="G470">
        <v>69.3</v>
      </c>
      <c r="H470" t="s">
        <v>113</v>
      </c>
      <c r="I470" t="s">
        <v>106</v>
      </c>
      <c r="J470" s="65">
        <v>41812</v>
      </c>
      <c r="K470" t="s">
        <v>294</v>
      </c>
      <c r="L470">
        <v>337.3</v>
      </c>
    </row>
    <row r="471" spans="1:12" x14ac:dyDescent="0.2">
      <c r="A471" t="s">
        <v>170</v>
      </c>
      <c r="B471" t="s">
        <v>295</v>
      </c>
      <c r="C471" t="s">
        <v>94</v>
      </c>
      <c r="D471" t="s">
        <v>95</v>
      </c>
      <c r="E471" t="s">
        <v>183</v>
      </c>
      <c r="F471">
        <v>437.8</v>
      </c>
      <c r="G471">
        <v>79.400000000000006</v>
      </c>
      <c r="H471" t="s">
        <v>103</v>
      </c>
      <c r="I471" t="s">
        <v>184</v>
      </c>
      <c r="J471" s="65">
        <v>41822</v>
      </c>
      <c r="K471" t="s">
        <v>296</v>
      </c>
      <c r="L471">
        <v>437.8</v>
      </c>
    </row>
    <row r="472" spans="1:12" x14ac:dyDescent="0.2">
      <c r="A472" t="s">
        <v>170</v>
      </c>
      <c r="B472" t="s">
        <v>171</v>
      </c>
      <c r="C472" t="s">
        <v>94</v>
      </c>
      <c r="D472" t="s">
        <v>95</v>
      </c>
      <c r="E472" t="s">
        <v>183</v>
      </c>
      <c r="F472">
        <v>329.7</v>
      </c>
      <c r="G472">
        <v>76.7</v>
      </c>
      <c r="H472" t="s">
        <v>113</v>
      </c>
      <c r="I472" t="s">
        <v>184</v>
      </c>
      <c r="J472" s="65">
        <v>41822</v>
      </c>
      <c r="K472" t="s">
        <v>294</v>
      </c>
      <c r="L472">
        <v>329.7</v>
      </c>
    </row>
    <row r="473" spans="1:12" x14ac:dyDescent="0.2">
      <c r="A473" t="s">
        <v>170</v>
      </c>
      <c r="B473" t="s">
        <v>297</v>
      </c>
      <c r="C473" t="s">
        <v>94</v>
      </c>
      <c r="D473" t="s">
        <v>95</v>
      </c>
      <c r="E473" t="s">
        <v>183</v>
      </c>
      <c r="F473">
        <v>399.1</v>
      </c>
      <c r="G473">
        <v>64.2</v>
      </c>
      <c r="H473" t="s">
        <v>122</v>
      </c>
      <c r="I473" t="s">
        <v>184</v>
      </c>
      <c r="J473" s="65">
        <v>41822</v>
      </c>
      <c r="K473" t="s">
        <v>298</v>
      </c>
      <c r="L473">
        <v>399.1</v>
      </c>
    </row>
    <row r="474" spans="1:12" x14ac:dyDescent="0.2">
      <c r="A474" t="s">
        <v>170</v>
      </c>
      <c r="B474" t="s">
        <v>171</v>
      </c>
      <c r="C474" t="s">
        <v>94</v>
      </c>
      <c r="D474" t="s">
        <v>95</v>
      </c>
      <c r="E474" t="s">
        <v>46</v>
      </c>
      <c r="F474">
        <v>637</v>
      </c>
      <c r="G474">
        <v>79</v>
      </c>
      <c r="H474" t="s">
        <v>113</v>
      </c>
      <c r="I474" t="s">
        <v>106</v>
      </c>
      <c r="J474" s="65">
        <v>41756</v>
      </c>
      <c r="K474" t="s">
        <v>294</v>
      </c>
      <c r="L474">
        <v>637</v>
      </c>
    </row>
    <row r="475" spans="1:12" x14ac:dyDescent="0.2">
      <c r="A475" t="s">
        <v>170</v>
      </c>
      <c r="B475" t="s">
        <v>171</v>
      </c>
      <c r="C475" t="s">
        <v>94</v>
      </c>
      <c r="D475" t="s">
        <v>95</v>
      </c>
      <c r="E475" t="s">
        <v>46</v>
      </c>
      <c r="F475">
        <v>668.4</v>
      </c>
      <c r="G475">
        <v>75.3</v>
      </c>
      <c r="H475" t="s">
        <v>113</v>
      </c>
      <c r="I475" t="s">
        <v>106</v>
      </c>
      <c r="J475" s="65">
        <v>41812</v>
      </c>
      <c r="K475" t="s">
        <v>294</v>
      </c>
      <c r="L475">
        <v>668.4</v>
      </c>
    </row>
    <row r="476" spans="1:12" x14ac:dyDescent="0.2">
      <c r="A476" t="s">
        <v>170</v>
      </c>
      <c r="B476" t="s">
        <v>171</v>
      </c>
      <c r="C476" t="s">
        <v>94</v>
      </c>
      <c r="D476" t="s">
        <v>95</v>
      </c>
      <c r="E476" t="s">
        <v>46</v>
      </c>
      <c r="F476">
        <v>663.7</v>
      </c>
      <c r="G476">
        <v>75.8</v>
      </c>
      <c r="H476" t="s">
        <v>113</v>
      </c>
      <c r="I476" t="s">
        <v>186</v>
      </c>
      <c r="J476" s="65">
        <v>41829</v>
      </c>
      <c r="K476" t="s">
        <v>294</v>
      </c>
      <c r="L476">
        <v>663.7</v>
      </c>
    </row>
    <row r="477" spans="1:12" x14ac:dyDescent="0.2">
      <c r="A477" t="s">
        <v>170</v>
      </c>
      <c r="B477" t="s">
        <v>297</v>
      </c>
      <c r="C477" t="s">
        <v>94</v>
      </c>
      <c r="D477" t="s">
        <v>95</v>
      </c>
      <c r="E477" t="s">
        <v>46</v>
      </c>
      <c r="F477">
        <v>762.8</v>
      </c>
      <c r="G477">
        <v>66.7</v>
      </c>
      <c r="H477" t="s">
        <v>122</v>
      </c>
      <c r="I477" t="s">
        <v>186</v>
      </c>
      <c r="J477" s="65">
        <v>41829</v>
      </c>
      <c r="K477" t="s">
        <v>298</v>
      </c>
      <c r="L477">
        <v>762.8</v>
      </c>
    </row>
    <row r="478" spans="1:12" x14ac:dyDescent="0.2">
      <c r="A478" t="s">
        <v>172</v>
      </c>
      <c r="B478" t="s">
        <v>173</v>
      </c>
      <c r="C478" t="s">
        <v>94</v>
      </c>
      <c r="D478" t="s">
        <v>95</v>
      </c>
      <c r="E478" t="s">
        <v>41</v>
      </c>
      <c r="F478">
        <v>13.27</v>
      </c>
      <c r="G478">
        <v>85.1</v>
      </c>
      <c r="H478" t="s">
        <v>97</v>
      </c>
      <c r="I478" t="s">
        <v>98</v>
      </c>
      <c r="J478" s="65">
        <v>41749</v>
      </c>
      <c r="K478" t="s">
        <v>299</v>
      </c>
      <c r="L478">
        <v>13.27</v>
      </c>
    </row>
    <row r="479" spans="1:12" x14ac:dyDescent="0.2">
      <c r="A479" t="s">
        <v>172</v>
      </c>
      <c r="B479" t="s">
        <v>173</v>
      </c>
      <c r="C479" t="s">
        <v>94</v>
      </c>
      <c r="D479" t="s">
        <v>95</v>
      </c>
      <c r="E479" t="s">
        <v>41</v>
      </c>
      <c r="F479">
        <v>12.95</v>
      </c>
      <c r="G479">
        <v>87.2</v>
      </c>
      <c r="H479" t="s">
        <v>97</v>
      </c>
      <c r="I479" t="s">
        <v>174</v>
      </c>
      <c r="J479" s="65">
        <v>41771</v>
      </c>
      <c r="K479" t="s">
        <v>299</v>
      </c>
      <c r="L479">
        <v>12.95</v>
      </c>
    </row>
    <row r="480" spans="1:12" x14ac:dyDescent="0.2">
      <c r="A480" t="s">
        <v>172</v>
      </c>
      <c r="B480" t="s">
        <v>173</v>
      </c>
      <c r="C480" t="s">
        <v>94</v>
      </c>
      <c r="D480" t="s">
        <v>95</v>
      </c>
      <c r="E480" t="s">
        <v>41</v>
      </c>
      <c r="F480">
        <v>13.19</v>
      </c>
      <c r="G480">
        <v>85.6</v>
      </c>
      <c r="H480" t="s">
        <v>97</v>
      </c>
      <c r="I480" t="s">
        <v>174</v>
      </c>
      <c r="J480" s="65">
        <v>41771</v>
      </c>
      <c r="K480" t="s">
        <v>299</v>
      </c>
      <c r="L480">
        <v>13.19</v>
      </c>
    </row>
    <row r="481" spans="1:12" x14ac:dyDescent="0.2">
      <c r="A481" t="s">
        <v>172</v>
      </c>
      <c r="B481" t="s">
        <v>173</v>
      </c>
      <c r="C481" t="s">
        <v>94</v>
      </c>
      <c r="D481" t="s">
        <v>95</v>
      </c>
      <c r="E481" t="s">
        <v>41</v>
      </c>
      <c r="F481">
        <v>13.2</v>
      </c>
      <c r="G481">
        <v>85.5</v>
      </c>
      <c r="H481" t="s">
        <v>97</v>
      </c>
      <c r="I481" t="s">
        <v>174</v>
      </c>
      <c r="J481" s="65">
        <v>41771</v>
      </c>
      <c r="K481" t="s">
        <v>299</v>
      </c>
      <c r="L481">
        <v>13.2</v>
      </c>
    </row>
    <row r="482" spans="1:12" x14ac:dyDescent="0.2">
      <c r="A482" t="s">
        <v>172</v>
      </c>
      <c r="B482" t="s">
        <v>173</v>
      </c>
      <c r="C482" t="s">
        <v>94</v>
      </c>
      <c r="D482" t="s">
        <v>95</v>
      </c>
      <c r="E482" t="s">
        <v>41</v>
      </c>
      <c r="F482">
        <v>12.75</v>
      </c>
      <c r="G482">
        <v>88.5</v>
      </c>
      <c r="H482" t="s">
        <v>97</v>
      </c>
      <c r="I482" t="s">
        <v>98</v>
      </c>
      <c r="J482" s="65">
        <v>41784</v>
      </c>
      <c r="K482" t="s">
        <v>299</v>
      </c>
      <c r="L482">
        <v>12.75</v>
      </c>
    </row>
    <row r="483" spans="1:12" x14ac:dyDescent="0.2">
      <c r="A483" t="s">
        <v>172</v>
      </c>
      <c r="B483" t="s">
        <v>173</v>
      </c>
      <c r="C483" t="s">
        <v>94</v>
      </c>
      <c r="D483" t="s">
        <v>95</v>
      </c>
      <c r="E483" t="s">
        <v>41</v>
      </c>
      <c r="F483">
        <v>12.98</v>
      </c>
      <c r="G483">
        <v>87</v>
      </c>
      <c r="H483" t="s">
        <v>97</v>
      </c>
      <c r="I483" t="s">
        <v>300</v>
      </c>
      <c r="J483" s="65">
        <v>41789</v>
      </c>
      <c r="K483" t="s">
        <v>299</v>
      </c>
      <c r="L483">
        <v>12.98</v>
      </c>
    </row>
    <row r="484" spans="1:12" x14ac:dyDescent="0.2">
      <c r="A484" t="s">
        <v>172</v>
      </c>
      <c r="B484" t="s">
        <v>173</v>
      </c>
      <c r="C484" t="s">
        <v>94</v>
      </c>
      <c r="D484" t="s">
        <v>95</v>
      </c>
      <c r="E484" t="s">
        <v>41</v>
      </c>
      <c r="F484">
        <v>12.9</v>
      </c>
      <c r="G484">
        <v>87.5</v>
      </c>
      <c r="H484" t="s">
        <v>97</v>
      </c>
      <c r="I484" t="s">
        <v>206</v>
      </c>
      <c r="J484" s="65">
        <v>41798</v>
      </c>
      <c r="K484" t="s">
        <v>299</v>
      </c>
      <c r="L484">
        <v>12.9</v>
      </c>
    </row>
    <row r="485" spans="1:12" x14ac:dyDescent="0.2">
      <c r="A485" t="s">
        <v>172</v>
      </c>
      <c r="B485" t="s">
        <v>173</v>
      </c>
      <c r="C485" t="s">
        <v>94</v>
      </c>
      <c r="D485" t="s">
        <v>95</v>
      </c>
      <c r="E485" t="s">
        <v>41</v>
      </c>
      <c r="F485">
        <v>12.91</v>
      </c>
      <c r="G485">
        <v>87.5</v>
      </c>
      <c r="H485" t="s">
        <v>97</v>
      </c>
      <c r="I485" t="s">
        <v>206</v>
      </c>
      <c r="J485" s="65">
        <v>41798</v>
      </c>
      <c r="K485" t="s">
        <v>299</v>
      </c>
      <c r="L485">
        <v>12.91</v>
      </c>
    </row>
    <row r="486" spans="1:12" x14ac:dyDescent="0.2">
      <c r="A486" t="s">
        <v>172</v>
      </c>
      <c r="B486" t="s">
        <v>173</v>
      </c>
      <c r="C486" t="s">
        <v>94</v>
      </c>
      <c r="D486" t="s">
        <v>95</v>
      </c>
      <c r="E486" t="s">
        <v>41</v>
      </c>
      <c r="F486">
        <v>12.7</v>
      </c>
      <c r="G486">
        <v>87.6</v>
      </c>
      <c r="H486" t="s">
        <v>97</v>
      </c>
      <c r="I486" t="s">
        <v>98</v>
      </c>
      <c r="J486" s="65">
        <v>41841</v>
      </c>
      <c r="K486" t="s">
        <v>299</v>
      </c>
      <c r="L486">
        <v>12.7</v>
      </c>
    </row>
    <row r="487" spans="1:12" x14ac:dyDescent="0.2">
      <c r="A487" t="s">
        <v>172</v>
      </c>
      <c r="B487" t="s">
        <v>173</v>
      </c>
      <c r="C487" t="s">
        <v>94</v>
      </c>
      <c r="D487" t="s">
        <v>95</v>
      </c>
      <c r="E487" t="s">
        <v>41</v>
      </c>
      <c r="F487">
        <v>12.82</v>
      </c>
      <c r="G487">
        <v>86.8</v>
      </c>
      <c r="H487" t="s">
        <v>97</v>
      </c>
      <c r="I487" t="s">
        <v>203</v>
      </c>
      <c r="J487" s="65">
        <v>41875</v>
      </c>
      <c r="K487" t="s">
        <v>299</v>
      </c>
      <c r="L487">
        <v>12.82</v>
      </c>
    </row>
    <row r="488" spans="1:12" x14ac:dyDescent="0.2">
      <c r="A488" t="s">
        <v>172</v>
      </c>
      <c r="B488" t="s">
        <v>173</v>
      </c>
      <c r="C488" t="s">
        <v>94</v>
      </c>
      <c r="D488" t="s">
        <v>95</v>
      </c>
      <c r="E488" t="s">
        <v>42</v>
      </c>
      <c r="F488">
        <v>26.34</v>
      </c>
      <c r="G488">
        <v>87.5</v>
      </c>
      <c r="H488" t="s">
        <v>97</v>
      </c>
      <c r="I488" t="s">
        <v>98</v>
      </c>
      <c r="J488" s="65">
        <v>41841</v>
      </c>
      <c r="K488" t="s">
        <v>299</v>
      </c>
      <c r="L488">
        <v>26.34</v>
      </c>
    </row>
    <row r="489" spans="1:12" x14ac:dyDescent="0.2">
      <c r="A489" t="s">
        <v>301</v>
      </c>
      <c r="B489" t="s">
        <v>302</v>
      </c>
      <c r="C489" t="s">
        <v>94</v>
      </c>
      <c r="D489" t="s">
        <v>95</v>
      </c>
      <c r="E489" t="s">
        <v>45</v>
      </c>
      <c r="F489">
        <v>381.6</v>
      </c>
      <c r="G489">
        <v>65.8</v>
      </c>
      <c r="H489" t="s">
        <v>144</v>
      </c>
      <c r="I489" t="s">
        <v>106</v>
      </c>
      <c r="J489" s="65">
        <v>41868</v>
      </c>
      <c r="K489" t="s">
        <v>303</v>
      </c>
      <c r="L489">
        <v>381.6</v>
      </c>
    </row>
    <row r="490" spans="1:12" x14ac:dyDescent="0.2">
      <c r="A490" t="s">
        <v>301</v>
      </c>
      <c r="B490" t="s">
        <v>302</v>
      </c>
      <c r="C490" t="s">
        <v>94</v>
      </c>
      <c r="D490" t="s">
        <v>119</v>
      </c>
      <c r="E490" t="s">
        <v>57</v>
      </c>
      <c r="F490">
        <v>5.28</v>
      </c>
      <c r="G490">
        <v>28.6</v>
      </c>
      <c r="H490" t="s">
        <v>144</v>
      </c>
      <c r="I490" t="s">
        <v>106</v>
      </c>
      <c r="J490" s="65">
        <v>41868</v>
      </c>
      <c r="K490" t="s">
        <v>303</v>
      </c>
      <c r="L490">
        <v>5.28</v>
      </c>
    </row>
    <row r="491" spans="1:12" x14ac:dyDescent="0.2">
      <c r="A491" t="s">
        <v>175</v>
      </c>
      <c r="B491" t="s">
        <v>176</v>
      </c>
      <c r="C491" t="s">
        <v>94</v>
      </c>
      <c r="D491" t="s">
        <v>95</v>
      </c>
      <c r="E491" t="s">
        <v>50</v>
      </c>
      <c r="F491">
        <v>546.6</v>
      </c>
      <c r="G491">
        <v>67.900000000000006</v>
      </c>
      <c r="H491" t="s">
        <v>113</v>
      </c>
      <c r="I491" t="s">
        <v>106</v>
      </c>
      <c r="J491" s="65">
        <v>41868</v>
      </c>
      <c r="K491" t="s">
        <v>304</v>
      </c>
      <c r="L491">
        <v>546.6</v>
      </c>
    </row>
    <row r="492" spans="1:12" x14ac:dyDescent="0.2">
      <c r="A492" t="s">
        <v>175</v>
      </c>
      <c r="B492" t="s">
        <v>176</v>
      </c>
      <c r="C492" t="s">
        <v>94</v>
      </c>
      <c r="D492" t="s">
        <v>95</v>
      </c>
      <c r="E492" t="s">
        <v>44</v>
      </c>
      <c r="F492">
        <v>168.33</v>
      </c>
      <c r="G492">
        <v>67.3</v>
      </c>
      <c r="H492" t="s">
        <v>113</v>
      </c>
      <c r="I492" t="s">
        <v>110</v>
      </c>
      <c r="J492" s="65">
        <v>41767</v>
      </c>
      <c r="K492" t="s">
        <v>304</v>
      </c>
      <c r="L492">
        <v>168.33</v>
      </c>
    </row>
    <row r="493" spans="1:12" x14ac:dyDescent="0.2">
      <c r="A493" t="s">
        <v>175</v>
      </c>
      <c r="B493" t="s">
        <v>176</v>
      </c>
      <c r="C493" t="s">
        <v>94</v>
      </c>
      <c r="D493" t="s">
        <v>95</v>
      </c>
      <c r="E493" t="s">
        <v>44</v>
      </c>
      <c r="F493">
        <v>163.6</v>
      </c>
      <c r="G493">
        <v>69.2</v>
      </c>
      <c r="H493" t="s">
        <v>113</v>
      </c>
      <c r="I493" t="s">
        <v>110</v>
      </c>
      <c r="J493" s="65">
        <v>41795</v>
      </c>
      <c r="K493" t="s">
        <v>304</v>
      </c>
      <c r="L493">
        <v>163.6</v>
      </c>
    </row>
    <row r="494" spans="1:12" x14ac:dyDescent="0.2">
      <c r="A494" t="s">
        <v>175</v>
      </c>
      <c r="B494" t="s">
        <v>176</v>
      </c>
      <c r="C494" t="s">
        <v>94</v>
      </c>
      <c r="D494" t="s">
        <v>95</v>
      </c>
      <c r="E494" t="s">
        <v>44</v>
      </c>
      <c r="F494">
        <v>162.82</v>
      </c>
      <c r="G494">
        <v>69.599999999999994</v>
      </c>
      <c r="H494" t="s">
        <v>113</v>
      </c>
      <c r="I494" t="s">
        <v>110</v>
      </c>
      <c r="J494" s="65">
        <v>41816</v>
      </c>
      <c r="K494" t="s">
        <v>304</v>
      </c>
      <c r="L494">
        <v>162.82</v>
      </c>
    </row>
    <row r="495" spans="1:12" x14ac:dyDescent="0.2">
      <c r="A495" t="s">
        <v>175</v>
      </c>
      <c r="B495" t="s">
        <v>176</v>
      </c>
      <c r="C495" t="s">
        <v>94</v>
      </c>
      <c r="D495" t="s">
        <v>95</v>
      </c>
      <c r="E495" t="s">
        <v>44</v>
      </c>
      <c r="F495">
        <v>160.1</v>
      </c>
      <c r="G495">
        <v>70.8</v>
      </c>
      <c r="H495" t="s">
        <v>113</v>
      </c>
      <c r="I495" t="s">
        <v>106</v>
      </c>
      <c r="J495" s="65">
        <v>41868</v>
      </c>
      <c r="K495" t="s">
        <v>304</v>
      </c>
      <c r="L495">
        <v>160.1</v>
      </c>
    </row>
    <row r="496" spans="1:12" x14ac:dyDescent="0.2">
      <c r="A496" t="s">
        <v>175</v>
      </c>
      <c r="B496" t="s">
        <v>176</v>
      </c>
      <c r="C496" t="s">
        <v>94</v>
      </c>
      <c r="D496" t="s">
        <v>95</v>
      </c>
      <c r="E496" t="s">
        <v>44</v>
      </c>
      <c r="F496">
        <v>161</v>
      </c>
      <c r="G496">
        <v>70.400000000000006</v>
      </c>
      <c r="H496" t="s">
        <v>113</v>
      </c>
      <c r="I496" t="s">
        <v>192</v>
      </c>
      <c r="J496" s="65">
        <v>41872</v>
      </c>
      <c r="K496" t="s">
        <v>304</v>
      </c>
      <c r="L496">
        <v>161</v>
      </c>
    </row>
    <row r="497" spans="1:12" x14ac:dyDescent="0.2">
      <c r="A497" t="s">
        <v>175</v>
      </c>
      <c r="B497" t="s">
        <v>176</v>
      </c>
      <c r="C497" t="s">
        <v>94</v>
      </c>
      <c r="D497" t="s">
        <v>95</v>
      </c>
      <c r="E497" t="s">
        <v>45</v>
      </c>
      <c r="F497">
        <v>335.82</v>
      </c>
      <c r="G497">
        <v>69.2</v>
      </c>
      <c r="H497" t="s">
        <v>113</v>
      </c>
      <c r="I497" t="s">
        <v>110</v>
      </c>
      <c r="J497" s="65">
        <v>41816</v>
      </c>
      <c r="K497" t="s">
        <v>304</v>
      </c>
      <c r="L497">
        <v>335.82</v>
      </c>
    </row>
    <row r="498" spans="1:12" x14ac:dyDescent="0.2">
      <c r="A498" t="s">
        <v>175</v>
      </c>
      <c r="B498" t="s">
        <v>176</v>
      </c>
      <c r="C498" t="s">
        <v>94</v>
      </c>
      <c r="D498" t="s">
        <v>95</v>
      </c>
      <c r="E498" t="s">
        <v>45</v>
      </c>
      <c r="F498">
        <v>336.03</v>
      </c>
      <c r="G498">
        <v>69.2</v>
      </c>
      <c r="H498" t="s">
        <v>113</v>
      </c>
      <c r="I498" t="s">
        <v>110</v>
      </c>
      <c r="J498" s="65">
        <v>41837</v>
      </c>
      <c r="K498" t="s">
        <v>304</v>
      </c>
      <c r="L498">
        <v>336.03</v>
      </c>
    </row>
    <row r="499" spans="1:12" x14ac:dyDescent="0.2">
      <c r="A499" t="s">
        <v>175</v>
      </c>
      <c r="B499" t="s">
        <v>176</v>
      </c>
      <c r="C499" t="s">
        <v>94</v>
      </c>
      <c r="D499" t="s">
        <v>95</v>
      </c>
      <c r="E499" t="s">
        <v>45</v>
      </c>
      <c r="F499">
        <v>333.5</v>
      </c>
      <c r="G499">
        <v>69.7</v>
      </c>
      <c r="H499" t="s">
        <v>113</v>
      </c>
      <c r="I499" t="s">
        <v>106</v>
      </c>
      <c r="J499" s="65">
        <v>41868</v>
      </c>
      <c r="K499" t="s">
        <v>304</v>
      </c>
      <c r="L499">
        <v>333.5</v>
      </c>
    </row>
    <row r="500" spans="1:12" x14ac:dyDescent="0.2">
      <c r="A500" t="s">
        <v>175</v>
      </c>
      <c r="B500" t="s">
        <v>176</v>
      </c>
      <c r="C500" t="s">
        <v>94</v>
      </c>
      <c r="D500" t="s">
        <v>95</v>
      </c>
      <c r="E500" t="s">
        <v>183</v>
      </c>
      <c r="F500">
        <v>363.6</v>
      </c>
      <c r="G500">
        <v>69.2</v>
      </c>
      <c r="H500" t="s">
        <v>113</v>
      </c>
      <c r="I500" t="s">
        <v>184</v>
      </c>
      <c r="J500" s="65">
        <v>41822</v>
      </c>
      <c r="K500" t="s">
        <v>304</v>
      </c>
      <c r="L500">
        <v>363.6</v>
      </c>
    </row>
    <row r="501" spans="1:12" x14ac:dyDescent="0.2">
      <c r="A501" t="s">
        <v>175</v>
      </c>
      <c r="B501" t="s">
        <v>176</v>
      </c>
      <c r="C501" t="s">
        <v>94</v>
      </c>
      <c r="D501" t="s">
        <v>95</v>
      </c>
      <c r="E501" t="s">
        <v>46</v>
      </c>
      <c r="F501">
        <v>749.48</v>
      </c>
      <c r="G501">
        <v>66.900000000000006</v>
      </c>
      <c r="H501" t="s">
        <v>113</v>
      </c>
      <c r="I501" t="s">
        <v>110</v>
      </c>
      <c r="J501" s="65">
        <v>41767</v>
      </c>
      <c r="K501" t="s">
        <v>304</v>
      </c>
      <c r="L501">
        <v>749.48</v>
      </c>
    </row>
    <row r="502" spans="1:12" x14ac:dyDescent="0.2">
      <c r="A502" t="s">
        <v>175</v>
      </c>
      <c r="B502" t="s">
        <v>176</v>
      </c>
      <c r="C502" t="s">
        <v>94</v>
      </c>
      <c r="D502" t="s">
        <v>95</v>
      </c>
      <c r="E502" t="s">
        <v>46</v>
      </c>
      <c r="F502">
        <v>720.8</v>
      </c>
      <c r="G502">
        <v>69.599999999999994</v>
      </c>
      <c r="H502" t="s">
        <v>113</v>
      </c>
      <c r="I502" t="s">
        <v>110</v>
      </c>
      <c r="J502" s="65">
        <v>41795</v>
      </c>
      <c r="K502" t="s">
        <v>304</v>
      </c>
      <c r="L502">
        <v>720.8</v>
      </c>
    </row>
    <row r="503" spans="1:12" x14ac:dyDescent="0.2">
      <c r="A503" t="s">
        <v>175</v>
      </c>
      <c r="B503" t="s">
        <v>176</v>
      </c>
      <c r="C503" t="s">
        <v>94</v>
      </c>
      <c r="D503" t="s">
        <v>95</v>
      </c>
      <c r="E503" t="s">
        <v>46</v>
      </c>
      <c r="F503">
        <v>734.1</v>
      </c>
      <c r="G503">
        <v>68.3</v>
      </c>
      <c r="H503" t="s">
        <v>113</v>
      </c>
      <c r="I503" t="s">
        <v>110</v>
      </c>
      <c r="J503" s="65">
        <v>41837</v>
      </c>
      <c r="K503" t="s">
        <v>304</v>
      </c>
      <c r="L503">
        <v>734.1</v>
      </c>
    </row>
    <row r="504" spans="1:12" x14ac:dyDescent="0.2">
      <c r="A504" t="s">
        <v>175</v>
      </c>
      <c r="B504" t="s">
        <v>176</v>
      </c>
      <c r="C504" t="s">
        <v>94</v>
      </c>
      <c r="D504" t="s">
        <v>95</v>
      </c>
      <c r="E504" t="s">
        <v>46</v>
      </c>
      <c r="F504">
        <v>724.7</v>
      </c>
      <c r="G504">
        <v>69.2</v>
      </c>
      <c r="H504" t="s">
        <v>113</v>
      </c>
      <c r="I504" t="s">
        <v>192</v>
      </c>
      <c r="J504" s="65">
        <v>41872</v>
      </c>
      <c r="K504" t="s">
        <v>304</v>
      </c>
      <c r="L504">
        <v>724.7</v>
      </c>
    </row>
    <row r="505" spans="1:12" x14ac:dyDescent="0.2">
      <c r="A505" t="s">
        <v>305</v>
      </c>
      <c r="B505" t="s">
        <v>306</v>
      </c>
      <c r="C505" t="s">
        <v>94</v>
      </c>
      <c r="D505" t="s">
        <v>95</v>
      </c>
      <c r="E505" t="s">
        <v>183</v>
      </c>
      <c r="F505">
        <v>465.9</v>
      </c>
      <c r="G505">
        <v>58.9</v>
      </c>
      <c r="H505" t="s">
        <v>144</v>
      </c>
      <c r="I505" t="s">
        <v>184</v>
      </c>
      <c r="J505" s="65">
        <v>41822</v>
      </c>
      <c r="K505" t="s">
        <v>307</v>
      </c>
      <c r="L505">
        <v>465.9</v>
      </c>
    </row>
    <row r="506" spans="1:12" x14ac:dyDescent="0.2">
      <c r="A506" t="s">
        <v>305</v>
      </c>
      <c r="B506" t="s">
        <v>306</v>
      </c>
      <c r="C506" t="s">
        <v>94</v>
      </c>
      <c r="D506" t="s">
        <v>95</v>
      </c>
      <c r="E506" t="s">
        <v>46</v>
      </c>
      <c r="F506">
        <v>912.1</v>
      </c>
      <c r="G506">
        <v>59.2</v>
      </c>
      <c r="H506" t="s">
        <v>144</v>
      </c>
      <c r="I506" t="s">
        <v>186</v>
      </c>
      <c r="J506" s="65">
        <v>41829</v>
      </c>
      <c r="K506" t="s">
        <v>307</v>
      </c>
      <c r="L506">
        <v>912.1</v>
      </c>
    </row>
    <row r="507" spans="1:12" x14ac:dyDescent="0.2">
      <c r="A507" t="s">
        <v>177</v>
      </c>
      <c r="B507" t="s">
        <v>178</v>
      </c>
      <c r="C507" t="s">
        <v>94</v>
      </c>
      <c r="D507" t="s">
        <v>95</v>
      </c>
      <c r="E507" t="s">
        <v>43</v>
      </c>
      <c r="F507">
        <v>86.39</v>
      </c>
      <c r="G507">
        <v>62.7</v>
      </c>
      <c r="H507" t="s">
        <v>144</v>
      </c>
      <c r="I507" t="s">
        <v>106</v>
      </c>
      <c r="J507" s="65">
        <v>41777</v>
      </c>
      <c r="K507" t="s">
        <v>70</v>
      </c>
      <c r="L507">
        <v>86.39</v>
      </c>
    </row>
    <row r="508" spans="1:12" x14ac:dyDescent="0.2">
      <c r="A508" t="s">
        <v>177</v>
      </c>
      <c r="B508" t="s">
        <v>178</v>
      </c>
      <c r="C508" t="s">
        <v>94</v>
      </c>
      <c r="D508" t="s">
        <v>95</v>
      </c>
      <c r="E508" t="s">
        <v>46</v>
      </c>
      <c r="F508">
        <v>771.2</v>
      </c>
      <c r="G508">
        <v>70</v>
      </c>
      <c r="H508" t="s">
        <v>144</v>
      </c>
      <c r="I508" t="s">
        <v>106</v>
      </c>
      <c r="J508" s="65">
        <v>41868</v>
      </c>
      <c r="K508" t="s">
        <v>70</v>
      </c>
      <c r="L508">
        <v>771.2</v>
      </c>
    </row>
    <row r="509" spans="1:12" x14ac:dyDescent="0.2">
      <c r="A509" t="s">
        <v>177</v>
      </c>
      <c r="B509" t="s">
        <v>178</v>
      </c>
      <c r="C509" t="s">
        <v>94</v>
      </c>
      <c r="D509" t="s">
        <v>95</v>
      </c>
      <c r="E509" t="s">
        <v>47</v>
      </c>
      <c r="F509">
        <v>1389.73</v>
      </c>
      <c r="G509">
        <v>66.400000000000006</v>
      </c>
      <c r="H509" t="s">
        <v>144</v>
      </c>
      <c r="I509" t="s">
        <v>106</v>
      </c>
      <c r="J509" s="65">
        <v>41777</v>
      </c>
      <c r="K509" t="s">
        <v>70</v>
      </c>
      <c r="L509">
        <v>1389.73</v>
      </c>
    </row>
    <row r="510" spans="1:12" x14ac:dyDescent="0.2">
      <c r="A510" t="s">
        <v>308</v>
      </c>
      <c r="B510" t="s">
        <v>309</v>
      </c>
      <c r="C510" t="s">
        <v>94</v>
      </c>
      <c r="D510" t="s">
        <v>95</v>
      </c>
      <c r="E510" t="s">
        <v>183</v>
      </c>
      <c r="F510">
        <v>461.3</v>
      </c>
      <c r="G510">
        <v>56.6</v>
      </c>
      <c r="H510" t="s">
        <v>122</v>
      </c>
      <c r="I510" t="s">
        <v>184</v>
      </c>
      <c r="J510" s="65">
        <v>41822</v>
      </c>
      <c r="K510" t="s">
        <v>310</v>
      </c>
      <c r="L510">
        <v>461.3</v>
      </c>
    </row>
    <row r="511" spans="1:12" x14ac:dyDescent="0.2">
      <c r="J511" s="65"/>
      <c r="K511" t="str">
        <f t="shared" ref="K511:K513" si="0">CONCATENATE(A511," ",+B511)</f>
        <v xml:space="preserve"> </v>
      </c>
      <c r="L511">
        <f t="shared" ref="L511:L513" si="1">F511</f>
        <v>0</v>
      </c>
    </row>
    <row r="512" spans="1:12" x14ac:dyDescent="0.2">
      <c r="J512" s="65"/>
      <c r="K512" t="str">
        <f t="shared" si="0"/>
        <v xml:space="preserve"> </v>
      </c>
      <c r="L512">
        <f t="shared" si="1"/>
        <v>0</v>
      </c>
    </row>
    <row r="513" spans="10:12" x14ac:dyDescent="0.2">
      <c r="J513" s="65"/>
      <c r="K513" t="str">
        <f t="shared" si="0"/>
        <v xml:space="preserve"> </v>
      </c>
      <c r="L513">
        <f t="shared" si="1"/>
        <v>0</v>
      </c>
    </row>
    <row r="514" spans="10:12" x14ac:dyDescent="0.2">
      <c r="J514" s="65"/>
      <c r="K514" t="str">
        <f t="shared" ref="K514:K577" si="2">CONCATENATE(A514," ",+B514)</f>
        <v xml:space="preserve"> </v>
      </c>
      <c r="L514">
        <f t="shared" ref="L514:L577" si="3">F514</f>
        <v>0</v>
      </c>
    </row>
    <row r="515" spans="10:12" x14ac:dyDescent="0.2">
      <c r="J515" s="65"/>
      <c r="K515" t="str">
        <f t="shared" si="2"/>
        <v xml:space="preserve"> </v>
      </c>
      <c r="L515">
        <f t="shared" si="3"/>
        <v>0</v>
      </c>
    </row>
    <row r="516" spans="10:12" x14ac:dyDescent="0.2">
      <c r="J516" s="65"/>
      <c r="K516" t="str">
        <f t="shared" si="2"/>
        <v xml:space="preserve"> </v>
      </c>
      <c r="L516">
        <f t="shared" si="3"/>
        <v>0</v>
      </c>
    </row>
    <row r="517" spans="10:12" x14ac:dyDescent="0.2">
      <c r="J517" s="65"/>
      <c r="K517" t="str">
        <f t="shared" si="2"/>
        <v xml:space="preserve"> </v>
      </c>
      <c r="L517">
        <f t="shared" si="3"/>
        <v>0</v>
      </c>
    </row>
    <row r="518" spans="10:12" x14ac:dyDescent="0.2">
      <c r="J518" s="65"/>
      <c r="K518" t="str">
        <f t="shared" si="2"/>
        <v xml:space="preserve"> </v>
      </c>
      <c r="L518">
        <f t="shared" si="3"/>
        <v>0</v>
      </c>
    </row>
    <row r="519" spans="10:12" x14ac:dyDescent="0.2">
      <c r="J519" s="65"/>
      <c r="K519" t="str">
        <f t="shared" si="2"/>
        <v xml:space="preserve"> </v>
      </c>
      <c r="L519">
        <f t="shared" si="3"/>
        <v>0</v>
      </c>
    </row>
    <row r="520" spans="10:12" x14ac:dyDescent="0.2">
      <c r="J520" s="65"/>
      <c r="K520" t="str">
        <f t="shared" si="2"/>
        <v xml:space="preserve"> </v>
      </c>
      <c r="L520">
        <f t="shared" si="3"/>
        <v>0</v>
      </c>
    </row>
    <row r="521" spans="10:12" x14ac:dyDescent="0.2">
      <c r="J521" s="65"/>
      <c r="K521" t="str">
        <f t="shared" si="2"/>
        <v xml:space="preserve"> </v>
      </c>
      <c r="L521">
        <f t="shared" si="3"/>
        <v>0</v>
      </c>
    </row>
    <row r="522" spans="10:12" x14ac:dyDescent="0.2">
      <c r="J522" s="65"/>
      <c r="K522" t="str">
        <f t="shared" si="2"/>
        <v xml:space="preserve"> </v>
      </c>
      <c r="L522">
        <f t="shared" si="3"/>
        <v>0</v>
      </c>
    </row>
    <row r="523" spans="10:12" x14ac:dyDescent="0.2">
      <c r="J523" s="65"/>
      <c r="K523" t="str">
        <f t="shared" si="2"/>
        <v xml:space="preserve"> </v>
      </c>
      <c r="L523">
        <f t="shared" si="3"/>
        <v>0</v>
      </c>
    </row>
    <row r="524" spans="10:12" x14ac:dyDescent="0.2">
      <c r="J524" s="65"/>
      <c r="K524" t="str">
        <f t="shared" si="2"/>
        <v xml:space="preserve"> </v>
      </c>
      <c r="L524">
        <f t="shared" si="3"/>
        <v>0</v>
      </c>
    </row>
    <row r="525" spans="10:12" x14ac:dyDescent="0.2">
      <c r="J525" s="65"/>
      <c r="K525" t="str">
        <f t="shared" si="2"/>
        <v xml:space="preserve"> </v>
      </c>
      <c r="L525">
        <f t="shared" si="3"/>
        <v>0</v>
      </c>
    </row>
    <row r="526" spans="10:12" x14ac:dyDescent="0.2">
      <c r="J526" s="65"/>
      <c r="K526" t="str">
        <f t="shared" si="2"/>
        <v xml:space="preserve"> </v>
      </c>
      <c r="L526">
        <f t="shared" si="3"/>
        <v>0</v>
      </c>
    </row>
    <row r="527" spans="10:12" x14ac:dyDescent="0.2">
      <c r="J527" s="65"/>
      <c r="K527" t="str">
        <f t="shared" si="2"/>
        <v xml:space="preserve"> </v>
      </c>
      <c r="L527">
        <f t="shared" si="3"/>
        <v>0</v>
      </c>
    </row>
    <row r="528" spans="10:12" x14ac:dyDescent="0.2">
      <c r="J528" s="65"/>
      <c r="K528" t="str">
        <f t="shared" si="2"/>
        <v xml:space="preserve"> </v>
      </c>
      <c r="L528">
        <f t="shared" si="3"/>
        <v>0</v>
      </c>
    </row>
    <row r="529" spans="10:12" x14ac:dyDescent="0.2">
      <c r="J529" s="65"/>
      <c r="K529" t="str">
        <f t="shared" si="2"/>
        <v xml:space="preserve"> </v>
      </c>
      <c r="L529">
        <f t="shared" si="3"/>
        <v>0</v>
      </c>
    </row>
    <row r="530" spans="10:12" x14ac:dyDescent="0.2">
      <c r="J530" s="65"/>
      <c r="K530" t="str">
        <f t="shared" si="2"/>
        <v xml:space="preserve"> </v>
      </c>
      <c r="L530">
        <f t="shared" si="3"/>
        <v>0</v>
      </c>
    </row>
    <row r="531" spans="10:12" x14ac:dyDescent="0.2">
      <c r="J531" s="65"/>
      <c r="K531" t="str">
        <f t="shared" si="2"/>
        <v xml:space="preserve"> </v>
      </c>
      <c r="L531">
        <f t="shared" si="3"/>
        <v>0</v>
      </c>
    </row>
    <row r="532" spans="10:12" x14ac:dyDescent="0.2">
      <c r="J532" s="65"/>
      <c r="K532" t="str">
        <f t="shared" si="2"/>
        <v xml:space="preserve"> </v>
      </c>
      <c r="L532">
        <f t="shared" si="3"/>
        <v>0</v>
      </c>
    </row>
    <row r="533" spans="10:12" x14ac:dyDescent="0.2">
      <c r="J533" s="65"/>
      <c r="K533" t="str">
        <f t="shared" si="2"/>
        <v xml:space="preserve"> </v>
      </c>
      <c r="L533">
        <f t="shared" si="3"/>
        <v>0</v>
      </c>
    </row>
    <row r="534" spans="10:12" x14ac:dyDescent="0.2">
      <c r="J534" s="65"/>
      <c r="K534" t="str">
        <f t="shared" si="2"/>
        <v xml:space="preserve"> </v>
      </c>
      <c r="L534">
        <f t="shared" si="3"/>
        <v>0</v>
      </c>
    </row>
    <row r="535" spans="10:12" x14ac:dyDescent="0.2">
      <c r="J535" s="65"/>
      <c r="K535" t="str">
        <f t="shared" si="2"/>
        <v xml:space="preserve"> </v>
      </c>
      <c r="L535">
        <f t="shared" si="3"/>
        <v>0</v>
      </c>
    </row>
    <row r="536" spans="10:12" x14ac:dyDescent="0.2">
      <c r="J536" s="65"/>
      <c r="K536" t="str">
        <f t="shared" si="2"/>
        <v xml:space="preserve"> </v>
      </c>
      <c r="L536">
        <f t="shared" si="3"/>
        <v>0</v>
      </c>
    </row>
    <row r="537" spans="10:12" x14ac:dyDescent="0.2">
      <c r="J537" s="65"/>
      <c r="K537" t="str">
        <f t="shared" si="2"/>
        <v xml:space="preserve"> </v>
      </c>
      <c r="L537">
        <f t="shared" si="3"/>
        <v>0</v>
      </c>
    </row>
    <row r="538" spans="10:12" x14ac:dyDescent="0.2">
      <c r="J538" s="65"/>
      <c r="K538" t="str">
        <f t="shared" si="2"/>
        <v xml:space="preserve"> </v>
      </c>
      <c r="L538">
        <f t="shared" si="3"/>
        <v>0</v>
      </c>
    </row>
    <row r="539" spans="10:12" x14ac:dyDescent="0.2">
      <c r="J539" s="65"/>
      <c r="K539" t="str">
        <f t="shared" si="2"/>
        <v xml:space="preserve"> </v>
      </c>
      <c r="L539">
        <f t="shared" si="3"/>
        <v>0</v>
      </c>
    </row>
    <row r="540" spans="10:12" x14ac:dyDescent="0.2">
      <c r="J540" s="65"/>
      <c r="K540" t="str">
        <f t="shared" si="2"/>
        <v xml:space="preserve"> </v>
      </c>
      <c r="L540">
        <f t="shared" si="3"/>
        <v>0</v>
      </c>
    </row>
    <row r="541" spans="10:12" x14ac:dyDescent="0.2">
      <c r="J541" s="65"/>
      <c r="K541" t="str">
        <f t="shared" si="2"/>
        <v xml:space="preserve"> </v>
      </c>
      <c r="L541">
        <f t="shared" si="3"/>
        <v>0</v>
      </c>
    </row>
    <row r="542" spans="10:12" x14ac:dyDescent="0.2">
      <c r="J542" s="65"/>
      <c r="K542" t="str">
        <f t="shared" si="2"/>
        <v xml:space="preserve"> </v>
      </c>
      <c r="L542">
        <f t="shared" si="3"/>
        <v>0</v>
      </c>
    </row>
    <row r="543" spans="10:12" x14ac:dyDescent="0.2">
      <c r="J543" s="65"/>
      <c r="K543" t="str">
        <f t="shared" si="2"/>
        <v xml:space="preserve"> </v>
      </c>
      <c r="L543">
        <f t="shared" si="3"/>
        <v>0</v>
      </c>
    </row>
    <row r="544" spans="10:12" x14ac:dyDescent="0.2">
      <c r="J544" s="65"/>
      <c r="K544" t="str">
        <f t="shared" si="2"/>
        <v xml:space="preserve"> </v>
      </c>
      <c r="L544">
        <f t="shared" si="3"/>
        <v>0</v>
      </c>
    </row>
    <row r="545" spans="10:12" x14ac:dyDescent="0.2">
      <c r="J545" s="65"/>
      <c r="K545" t="str">
        <f t="shared" si="2"/>
        <v xml:space="preserve"> </v>
      </c>
      <c r="L545">
        <f t="shared" si="3"/>
        <v>0</v>
      </c>
    </row>
    <row r="546" spans="10:12" x14ac:dyDescent="0.2">
      <c r="J546" s="65"/>
      <c r="K546" t="str">
        <f t="shared" si="2"/>
        <v xml:space="preserve"> </v>
      </c>
      <c r="L546">
        <f t="shared" si="3"/>
        <v>0</v>
      </c>
    </row>
    <row r="547" spans="10:12" x14ac:dyDescent="0.2">
      <c r="J547" s="65"/>
      <c r="K547" t="str">
        <f t="shared" si="2"/>
        <v xml:space="preserve"> </v>
      </c>
      <c r="L547">
        <f t="shared" si="3"/>
        <v>0</v>
      </c>
    </row>
    <row r="548" spans="10:12" x14ac:dyDescent="0.2">
      <c r="J548" s="65"/>
      <c r="K548" t="str">
        <f t="shared" si="2"/>
        <v xml:space="preserve"> </v>
      </c>
      <c r="L548">
        <f t="shared" si="3"/>
        <v>0</v>
      </c>
    </row>
    <row r="549" spans="10:12" x14ac:dyDescent="0.2">
      <c r="J549" s="65"/>
      <c r="K549" t="str">
        <f t="shared" si="2"/>
        <v xml:space="preserve"> </v>
      </c>
      <c r="L549">
        <f t="shared" si="3"/>
        <v>0</v>
      </c>
    </row>
    <row r="550" spans="10:12" x14ac:dyDescent="0.2">
      <c r="J550" s="65"/>
      <c r="K550" t="str">
        <f t="shared" si="2"/>
        <v xml:space="preserve"> </v>
      </c>
      <c r="L550">
        <f t="shared" si="3"/>
        <v>0</v>
      </c>
    </row>
    <row r="551" spans="10:12" x14ac:dyDescent="0.2">
      <c r="J551" s="65"/>
      <c r="K551" t="str">
        <f t="shared" si="2"/>
        <v xml:space="preserve"> </v>
      </c>
      <c r="L551">
        <f t="shared" si="3"/>
        <v>0</v>
      </c>
    </row>
    <row r="552" spans="10:12" x14ac:dyDescent="0.2">
      <c r="J552" s="65"/>
      <c r="K552" t="str">
        <f t="shared" si="2"/>
        <v xml:space="preserve"> </v>
      </c>
      <c r="L552">
        <f t="shared" si="3"/>
        <v>0</v>
      </c>
    </row>
    <row r="553" spans="10:12" x14ac:dyDescent="0.2">
      <c r="J553" s="65"/>
      <c r="K553" t="str">
        <f t="shared" si="2"/>
        <v xml:space="preserve"> </v>
      </c>
      <c r="L553">
        <f t="shared" si="3"/>
        <v>0</v>
      </c>
    </row>
    <row r="554" spans="10:12" x14ac:dyDescent="0.2">
      <c r="J554" s="65"/>
      <c r="K554" t="str">
        <f t="shared" si="2"/>
        <v xml:space="preserve"> </v>
      </c>
      <c r="L554">
        <f t="shared" si="3"/>
        <v>0</v>
      </c>
    </row>
    <row r="555" spans="10:12" x14ac:dyDescent="0.2">
      <c r="J555" s="65"/>
      <c r="K555" t="str">
        <f t="shared" si="2"/>
        <v xml:space="preserve"> </v>
      </c>
      <c r="L555">
        <f t="shared" si="3"/>
        <v>0</v>
      </c>
    </row>
    <row r="556" spans="10:12" x14ac:dyDescent="0.2">
      <c r="J556" s="65"/>
      <c r="K556" t="str">
        <f t="shared" si="2"/>
        <v xml:space="preserve"> </v>
      </c>
      <c r="L556">
        <f t="shared" si="3"/>
        <v>0</v>
      </c>
    </row>
    <row r="557" spans="10:12" x14ac:dyDescent="0.2">
      <c r="J557" s="65"/>
      <c r="K557" t="str">
        <f t="shared" si="2"/>
        <v xml:space="preserve"> </v>
      </c>
      <c r="L557">
        <f t="shared" si="3"/>
        <v>0</v>
      </c>
    </row>
    <row r="558" spans="10:12" x14ac:dyDescent="0.2">
      <c r="J558" s="65"/>
      <c r="K558" t="str">
        <f t="shared" si="2"/>
        <v xml:space="preserve"> </v>
      </c>
      <c r="L558">
        <f t="shared" si="3"/>
        <v>0</v>
      </c>
    </row>
    <row r="559" spans="10:12" x14ac:dyDescent="0.2">
      <c r="J559" s="65"/>
      <c r="K559" t="str">
        <f t="shared" si="2"/>
        <v xml:space="preserve"> </v>
      </c>
      <c r="L559">
        <f t="shared" si="3"/>
        <v>0</v>
      </c>
    </row>
    <row r="560" spans="10:12" x14ac:dyDescent="0.2">
      <c r="J560" s="65"/>
      <c r="K560" t="str">
        <f t="shared" si="2"/>
        <v xml:space="preserve"> </v>
      </c>
      <c r="L560">
        <f t="shared" si="3"/>
        <v>0</v>
      </c>
    </row>
    <row r="561" spans="10:12" x14ac:dyDescent="0.2">
      <c r="J561" s="65"/>
      <c r="K561" t="str">
        <f t="shared" si="2"/>
        <v xml:space="preserve"> </v>
      </c>
      <c r="L561">
        <f t="shared" si="3"/>
        <v>0</v>
      </c>
    </row>
    <row r="562" spans="10:12" x14ac:dyDescent="0.2">
      <c r="J562" s="65"/>
      <c r="K562" t="str">
        <f t="shared" si="2"/>
        <v xml:space="preserve"> </v>
      </c>
      <c r="L562">
        <f t="shared" si="3"/>
        <v>0</v>
      </c>
    </row>
    <row r="563" spans="10:12" x14ac:dyDescent="0.2">
      <c r="J563" s="65"/>
      <c r="K563" t="str">
        <f t="shared" si="2"/>
        <v xml:space="preserve"> </v>
      </c>
      <c r="L563">
        <f t="shared" si="3"/>
        <v>0</v>
      </c>
    </row>
    <row r="564" spans="10:12" x14ac:dyDescent="0.2">
      <c r="J564" s="65"/>
      <c r="K564" t="str">
        <f t="shared" si="2"/>
        <v xml:space="preserve"> </v>
      </c>
      <c r="L564">
        <f t="shared" si="3"/>
        <v>0</v>
      </c>
    </row>
    <row r="565" spans="10:12" x14ac:dyDescent="0.2">
      <c r="J565" s="65"/>
      <c r="K565" t="str">
        <f t="shared" si="2"/>
        <v xml:space="preserve"> </v>
      </c>
      <c r="L565">
        <f t="shared" si="3"/>
        <v>0</v>
      </c>
    </row>
    <row r="566" spans="10:12" x14ac:dyDescent="0.2">
      <c r="J566" s="65"/>
      <c r="K566" t="str">
        <f t="shared" si="2"/>
        <v xml:space="preserve"> </v>
      </c>
      <c r="L566">
        <f t="shared" si="3"/>
        <v>0</v>
      </c>
    </row>
    <row r="567" spans="10:12" x14ac:dyDescent="0.2">
      <c r="J567" s="65"/>
      <c r="K567" t="str">
        <f t="shared" si="2"/>
        <v xml:space="preserve"> </v>
      </c>
      <c r="L567">
        <f t="shared" si="3"/>
        <v>0</v>
      </c>
    </row>
    <row r="568" spans="10:12" x14ac:dyDescent="0.2">
      <c r="J568" s="65"/>
      <c r="K568" t="str">
        <f t="shared" si="2"/>
        <v xml:space="preserve"> </v>
      </c>
      <c r="L568">
        <f t="shared" si="3"/>
        <v>0</v>
      </c>
    </row>
    <row r="569" spans="10:12" x14ac:dyDescent="0.2">
      <c r="J569" s="65"/>
      <c r="K569" t="str">
        <f t="shared" si="2"/>
        <v xml:space="preserve"> </v>
      </c>
      <c r="L569">
        <f t="shared" si="3"/>
        <v>0</v>
      </c>
    </row>
    <row r="570" spans="10:12" x14ac:dyDescent="0.2">
      <c r="J570" s="65"/>
      <c r="K570" t="str">
        <f t="shared" si="2"/>
        <v xml:space="preserve"> </v>
      </c>
      <c r="L570">
        <f t="shared" si="3"/>
        <v>0</v>
      </c>
    </row>
    <row r="571" spans="10:12" x14ac:dyDescent="0.2">
      <c r="J571" s="65"/>
      <c r="K571" t="str">
        <f t="shared" si="2"/>
        <v xml:space="preserve"> </v>
      </c>
      <c r="L571">
        <f t="shared" si="3"/>
        <v>0</v>
      </c>
    </row>
    <row r="572" spans="10:12" x14ac:dyDescent="0.2">
      <c r="J572" s="65"/>
      <c r="K572" t="str">
        <f t="shared" si="2"/>
        <v xml:space="preserve"> </v>
      </c>
      <c r="L572">
        <f t="shared" si="3"/>
        <v>0</v>
      </c>
    </row>
    <row r="573" spans="10:12" x14ac:dyDescent="0.2">
      <c r="J573" s="65"/>
      <c r="K573" t="str">
        <f t="shared" si="2"/>
        <v xml:space="preserve"> </v>
      </c>
      <c r="L573">
        <f t="shared" si="3"/>
        <v>0</v>
      </c>
    </row>
    <row r="574" spans="10:12" x14ac:dyDescent="0.2">
      <c r="J574" s="65"/>
      <c r="K574" t="str">
        <f t="shared" si="2"/>
        <v xml:space="preserve"> </v>
      </c>
      <c r="L574">
        <f t="shared" si="3"/>
        <v>0</v>
      </c>
    </row>
    <row r="575" spans="10:12" x14ac:dyDescent="0.2">
      <c r="J575" s="65"/>
      <c r="K575" t="str">
        <f t="shared" si="2"/>
        <v xml:space="preserve"> </v>
      </c>
      <c r="L575">
        <f t="shared" si="3"/>
        <v>0</v>
      </c>
    </row>
    <row r="576" spans="10:12" x14ac:dyDescent="0.2">
      <c r="J576" s="65"/>
      <c r="K576" t="str">
        <f t="shared" si="2"/>
        <v xml:space="preserve"> </v>
      </c>
      <c r="L576">
        <f t="shared" si="3"/>
        <v>0</v>
      </c>
    </row>
    <row r="577" spans="10:12" x14ac:dyDescent="0.2">
      <c r="J577" s="65"/>
      <c r="K577" t="str">
        <f t="shared" si="2"/>
        <v xml:space="preserve"> </v>
      </c>
      <c r="L577">
        <f t="shared" si="3"/>
        <v>0</v>
      </c>
    </row>
    <row r="578" spans="10:12" x14ac:dyDescent="0.2">
      <c r="J578" s="65"/>
      <c r="K578" t="str">
        <f t="shared" ref="K578:K641" si="4">CONCATENATE(A578," ",+B578)</f>
        <v xml:space="preserve"> </v>
      </c>
      <c r="L578">
        <f t="shared" ref="L578:L641" si="5">F578</f>
        <v>0</v>
      </c>
    </row>
    <row r="579" spans="10:12" x14ac:dyDescent="0.2">
      <c r="J579" s="65"/>
      <c r="K579" t="str">
        <f t="shared" si="4"/>
        <v xml:space="preserve"> </v>
      </c>
      <c r="L579">
        <f t="shared" si="5"/>
        <v>0</v>
      </c>
    </row>
    <row r="580" spans="10:12" x14ac:dyDescent="0.2">
      <c r="J580" s="65"/>
      <c r="K580" t="str">
        <f t="shared" si="4"/>
        <v xml:space="preserve"> </v>
      </c>
      <c r="L580">
        <f t="shared" si="5"/>
        <v>0</v>
      </c>
    </row>
    <row r="581" spans="10:12" x14ac:dyDescent="0.2">
      <c r="J581" s="65"/>
      <c r="K581" t="str">
        <f t="shared" si="4"/>
        <v xml:space="preserve"> </v>
      </c>
      <c r="L581">
        <f t="shared" si="5"/>
        <v>0</v>
      </c>
    </row>
    <row r="582" spans="10:12" x14ac:dyDescent="0.2">
      <c r="J582" s="65"/>
      <c r="K582" t="str">
        <f t="shared" si="4"/>
        <v xml:space="preserve"> </v>
      </c>
      <c r="L582">
        <f t="shared" si="5"/>
        <v>0</v>
      </c>
    </row>
    <row r="583" spans="10:12" x14ac:dyDescent="0.2">
      <c r="J583" s="65"/>
      <c r="K583" t="str">
        <f t="shared" si="4"/>
        <v xml:space="preserve"> </v>
      </c>
      <c r="L583">
        <f t="shared" si="5"/>
        <v>0</v>
      </c>
    </row>
    <row r="584" spans="10:12" x14ac:dyDescent="0.2">
      <c r="J584" s="65"/>
      <c r="K584" t="str">
        <f t="shared" si="4"/>
        <v xml:space="preserve"> </v>
      </c>
      <c r="L584">
        <f t="shared" si="5"/>
        <v>0</v>
      </c>
    </row>
    <row r="585" spans="10:12" x14ac:dyDescent="0.2">
      <c r="J585" s="65"/>
      <c r="K585" t="str">
        <f t="shared" si="4"/>
        <v xml:space="preserve"> </v>
      </c>
      <c r="L585">
        <f t="shared" si="5"/>
        <v>0</v>
      </c>
    </row>
    <row r="586" spans="10:12" x14ac:dyDescent="0.2">
      <c r="J586" s="65"/>
      <c r="K586" t="str">
        <f t="shared" si="4"/>
        <v xml:space="preserve"> </v>
      </c>
      <c r="L586">
        <f t="shared" si="5"/>
        <v>0</v>
      </c>
    </row>
    <row r="587" spans="10:12" x14ac:dyDescent="0.2">
      <c r="J587" s="65"/>
      <c r="K587" t="str">
        <f t="shared" si="4"/>
        <v xml:space="preserve"> </v>
      </c>
      <c r="L587">
        <f t="shared" si="5"/>
        <v>0</v>
      </c>
    </row>
    <row r="588" spans="10:12" x14ac:dyDescent="0.2">
      <c r="J588" s="65"/>
      <c r="K588" t="str">
        <f t="shared" si="4"/>
        <v xml:space="preserve"> </v>
      </c>
      <c r="L588">
        <f t="shared" si="5"/>
        <v>0</v>
      </c>
    </row>
    <row r="589" spans="10:12" x14ac:dyDescent="0.2">
      <c r="J589" s="65"/>
      <c r="K589" t="str">
        <f t="shared" si="4"/>
        <v xml:space="preserve"> </v>
      </c>
      <c r="L589">
        <f t="shared" si="5"/>
        <v>0</v>
      </c>
    </row>
    <row r="590" spans="10:12" x14ac:dyDescent="0.2">
      <c r="J590" s="65"/>
      <c r="K590" t="str">
        <f t="shared" si="4"/>
        <v xml:space="preserve"> </v>
      </c>
      <c r="L590">
        <f t="shared" si="5"/>
        <v>0</v>
      </c>
    </row>
    <row r="591" spans="10:12" x14ac:dyDescent="0.2">
      <c r="J591" s="65"/>
      <c r="K591" t="str">
        <f t="shared" si="4"/>
        <v xml:space="preserve"> </v>
      </c>
      <c r="L591">
        <f t="shared" si="5"/>
        <v>0</v>
      </c>
    </row>
    <row r="592" spans="10:12" x14ac:dyDescent="0.2">
      <c r="J592" s="65"/>
      <c r="K592" t="str">
        <f t="shared" si="4"/>
        <v xml:space="preserve"> </v>
      </c>
      <c r="L592">
        <f t="shared" si="5"/>
        <v>0</v>
      </c>
    </row>
    <row r="593" spans="10:12" x14ac:dyDescent="0.2">
      <c r="J593" s="65"/>
      <c r="K593" t="str">
        <f t="shared" si="4"/>
        <v xml:space="preserve"> </v>
      </c>
      <c r="L593">
        <f t="shared" si="5"/>
        <v>0</v>
      </c>
    </row>
    <row r="594" spans="10:12" x14ac:dyDescent="0.2">
      <c r="J594" s="65"/>
      <c r="K594" t="str">
        <f t="shared" si="4"/>
        <v xml:space="preserve"> </v>
      </c>
      <c r="L594">
        <f t="shared" si="5"/>
        <v>0</v>
      </c>
    </row>
    <row r="595" spans="10:12" x14ac:dyDescent="0.2">
      <c r="J595" s="65"/>
      <c r="K595" t="str">
        <f t="shared" si="4"/>
        <v xml:space="preserve"> </v>
      </c>
      <c r="L595">
        <f t="shared" si="5"/>
        <v>0</v>
      </c>
    </row>
    <row r="596" spans="10:12" x14ac:dyDescent="0.2">
      <c r="J596" s="65"/>
      <c r="K596" t="str">
        <f t="shared" si="4"/>
        <v xml:space="preserve"> </v>
      </c>
      <c r="L596">
        <f t="shared" si="5"/>
        <v>0</v>
      </c>
    </row>
    <row r="597" spans="10:12" x14ac:dyDescent="0.2">
      <c r="J597" s="65"/>
      <c r="K597" t="str">
        <f t="shared" si="4"/>
        <v xml:space="preserve"> </v>
      </c>
      <c r="L597">
        <f t="shared" si="5"/>
        <v>0</v>
      </c>
    </row>
    <row r="598" spans="10:12" x14ac:dyDescent="0.2">
      <c r="J598" s="65"/>
      <c r="K598" t="str">
        <f t="shared" si="4"/>
        <v xml:space="preserve"> </v>
      </c>
      <c r="L598">
        <f t="shared" si="5"/>
        <v>0</v>
      </c>
    </row>
    <row r="599" spans="10:12" x14ac:dyDescent="0.2">
      <c r="J599" s="65"/>
      <c r="K599" t="str">
        <f t="shared" si="4"/>
        <v xml:space="preserve"> </v>
      </c>
      <c r="L599">
        <f t="shared" si="5"/>
        <v>0</v>
      </c>
    </row>
    <row r="600" spans="10:12" x14ac:dyDescent="0.2">
      <c r="J600" s="65"/>
      <c r="K600" t="str">
        <f t="shared" si="4"/>
        <v xml:space="preserve"> </v>
      </c>
      <c r="L600">
        <f t="shared" si="5"/>
        <v>0</v>
      </c>
    </row>
    <row r="601" spans="10:12" x14ac:dyDescent="0.2">
      <c r="J601" s="65"/>
      <c r="K601" t="str">
        <f t="shared" si="4"/>
        <v xml:space="preserve"> </v>
      </c>
      <c r="L601">
        <f t="shared" si="5"/>
        <v>0</v>
      </c>
    </row>
    <row r="602" spans="10:12" x14ac:dyDescent="0.2">
      <c r="J602" s="65"/>
      <c r="K602" t="str">
        <f t="shared" si="4"/>
        <v xml:space="preserve"> </v>
      </c>
      <c r="L602">
        <f t="shared" si="5"/>
        <v>0</v>
      </c>
    </row>
    <row r="603" spans="10:12" x14ac:dyDescent="0.2">
      <c r="J603" s="65"/>
      <c r="K603" t="str">
        <f t="shared" si="4"/>
        <v xml:space="preserve"> </v>
      </c>
      <c r="L603">
        <f t="shared" si="5"/>
        <v>0</v>
      </c>
    </row>
    <row r="604" spans="10:12" x14ac:dyDescent="0.2">
      <c r="J604" s="65"/>
      <c r="K604" t="str">
        <f t="shared" si="4"/>
        <v xml:space="preserve"> </v>
      </c>
      <c r="L604">
        <f t="shared" si="5"/>
        <v>0</v>
      </c>
    </row>
    <row r="605" spans="10:12" x14ac:dyDescent="0.2">
      <c r="J605" s="65"/>
      <c r="K605" t="str">
        <f t="shared" si="4"/>
        <v xml:space="preserve"> </v>
      </c>
      <c r="L605">
        <f t="shared" si="5"/>
        <v>0</v>
      </c>
    </row>
    <row r="606" spans="10:12" x14ac:dyDescent="0.2">
      <c r="J606" s="65"/>
      <c r="K606" t="str">
        <f t="shared" si="4"/>
        <v xml:space="preserve"> </v>
      </c>
      <c r="L606">
        <f t="shared" si="5"/>
        <v>0</v>
      </c>
    </row>
    <row r="607" spans="10:12" x14ac:dyDescent="0.2">
      <c r="J607" s="65"/>
      <c r="K607" t="str">
        <f t="shared" si="4"/>
        <v xml:space="preserve"> </v>
      </c>
      <c r="L607">
        <f t="shared" si="5"/>
        <v>0</v>
      </c>
    </row>
    <row r="608" spans="10:12" x14ac:dyDescent="0.2">
      <c r="J608" s="65"/>
      <c r="K608" t="str">
        <f t="shared" si="4"/>
        <v xml:space="preserve"> </v>
      </c>
      <c r="L608">
        <f t="shared" si="5"/>
        <v>0</v>
      </c>
    </row>
    <row r="609" spans="10:12" x14ac:dyDescent="0.2">
      <c r="J609" s="65"/>
      <c r="K609" t="str">
        <f t="shared" si="4"/>
        <v xml:space="preserve"> </v>
      </c>
      <c r="L609">
        <f t="shared" si="5"/>
        <v>0</v>
      </c>
    </row>
    <row r="610" spans="10:12" x14ac:dyDescent="0.2">
      <c r="J610" s="65"/>
      <c r="K610" t="str">
        <f t="shared" si="4"/>
        <v xml:space="preserve"> </v>
      </c>
      <c r="L610">
        <f t="shared" si="5"/>
        <v>0</v>
      </c>
    </row>
    <row r="611" spans="10:12" x14ac:dyDescent="0.2">
      <c r="J611" s="65"/>
      <c r="K611" t="str">
        <f t="shared" si="4"/>
        <v xml:space="preserve"> </v>
      </c>
      <c r="L611">
        <f t="shared" si="5"/>
        <v>0</v>
      </c>
    </row>
    <row r="612" spans="10:12" x14ac:dyDescent="0.2">
      <c r="J612" s="65"/>
      <c r="K612" t="str">
        <f t="shared" si="4"/>
        <v xml:space="preserve"> </v>
      </c>
      <c r="L612">
        <f t="shared" si="5"/>
        <v>0</v>
      </c>
    </row>
    <row r="613" spans="10:12" x14ac:dyDescent="0.2">
      <c r="J613" s="65"/>
      <c r="K613" t="str">
        <f t="shared" si="4"/>
        <v xml:space="preserve"> </v>
      </c>
      <c r="L613">
        <f t="shared" si="5"/>
        <v>0</v>
      </c>
    </row>
    <row r="614" spans="10:12" x14ac:dyDescent="0.2">
      <c r="J614" s="65"/>
      <c r="K614" t="str">
        <f t="shared" si="4"/>
        <v xml:space="preserve"> </v>
      </c>
      <c r="L614">
        <f t="shared" si="5"/>
        <v>0</v>
      </c>
    </row>
    <row r="615" spans="10:12" x14ac:dyDescent="0.2">
      <c r="J615" s="65"/>
      <c r="K615" t="str">
        <f t="shared" si="4"/>
        <v xml:space="preserve"> </v>
      </c>
      <c r="L615">
        <f t="shared" si="5"/>
        <v>0</v>
      </c>
    </row>
    <row r="616" spans="10:12" x14ac:dyDescent="0.2">
      <c r="J616" s="65"/>
      <c r="K616" t="str">
        <f t="shared" si="4"/>
        <v xml:space="preserve"> </v>
      </c>
      <c r="L616">
        <f t="shared" si="5"/>
        <v>0</v>
      </c>
    </row>
    <row r="617" spans="10:12" x14ac:dyDescent="0.2">
      <c r="J617" s="65"/>
      <c r="K617" t="str">
        <f t="shared" si="4"/>
        <v xml:space="preserve"> </v>
      </c>
      <c r="L617">
        <f t="shared" si="5"/>
        <v>0</v>
      </c>
    </row>
    <row r="618" spans="10:12" x14ac:dyDescent="0.2">
      <c r="J618" s="65"/>
      <c r="K618" t="str">
        <f t="shared" si="4"/>
        <v xml:space="preserve"> </v>
      </c>
      <c r="L618">
        <f t="shared" si="5"/>
        <v>0</v>
      </c>
    </row>
    <row r="619" spans="10:12" x14ac:dyDescent="0.2">
      <c r="J619" s="65"/>
      <c r="K619" t="str">
        <f t="shared" si="4"/>
        <v xml:space="preserve"> </v>
      </c>
      <c r="L619">
        <f t="shared" si="5"/>
        <v>0</v>
      </c>
    </row>
    <row r="620" spans="10:12" x14ac:dyDescent="0.2">
      <c r="J620" s="65"/>
      <c r="K620" t="str">
        <f t="shared" si="4"/>
        <v xml:space="preserve"> </v>
      </c>
      <c r="L620">
        <f t="shared" si="5"/>
        <v>0</v>
      </c>
    </row>
    <row r="621" spans="10:12" x14ac:dyDescent="0.2">
      <c r="J621" s="65"/>
      <c r="K621" t="str">
        <f t="shared" si="4"/>
        <v xml:space="preserve"> </v>
      </c>
      <c r="L621">
        <f t="shared" si="5"/>
        <v>0</v>
      </c>
    </row>
    <row r="622" spans="10:12" x14ac:dyDescent="0.2">
      <c r="J622" s="65"/>
      <c r="K622" t="str">
        <f t="shared" si="4"/>
        <v xml:space="preserve"> </v>
      </c>
      <c r="L622">
        <f t="shared" si="5"/>
        <v>0</v>
      </c>
    </row>
    <row r="623" spans="10:12" x14ac:dyDescent="0.2">
      <c r="J623" s="65"/>
      <c r="K623" t="str">
        <f t="shared" si="4"/>
        <v xml:space="preserve"> </v>
      </c>
      <c r="L623">
        <f t="shared" si="5"/>
        <v>0</v>
      </c>
    </row>
    <row r="624" spans="10:12" x14ac:dyDescent="0.2">
      <c r="J624" s="65"/>
      <c r="K624" t="str">
        <f t="shared" si="4"/>
        <v xml:space="preserve"> </v>
      </c>
      <c r="L624">
        <f t="shared" si="5"/>
        <v>0</v>
      </c>
    </row>
    <row r="625" spans="10:12" x14ac:dyDescent="0.2">
      <c r="J625" s="65"/>
      <c r="K625" t="str">
        <f t="shared" si="4"/>
        <v xml:space="preserve"> </v>
      </c>
      <c r="L625">
        <f t="shared" si="5"/>
        <v>0</v>
      </c>
    </row>
    <row r="626" spans="10:12" x14ac:dyDescent="0.2">
      <c r="J626" s="65"/>
      <c r="K626" t="str">
        <f t="shared" si="4"/>
        <v xml:space="preserve"> </v>
      </c>
      <c r="L626">
        <f t="shared" si="5"/>
        <v>0</v>
      </c>
    </row>
    <row r="627" spans="10:12" x14ac:dyDescent="0.2">
      <c r="J627" s="65"/>
      <c r="K627" t="str">
        <f t="shared" si="4"/>
        <v xml:space="preserve"> </v>
      </c>
      <c r="L627">
        <f t="shared" si="5"/>
        <v>0</v>
      </c>
    </row>
    <row r="628" spans="10:12" x14ac:dyDescent="0.2">
      <c r="J628" s="65"/>
      <c r="K628" t="str">
        <f t="shared" si="4"/>
        <v xml:space="preserve"> </v>
      </c>
      <c r="L628">
        <f t="shared" si="5"/>
        <v>0</v>
      </c>
    </row>
    <row r="629" spans="10:12" x14ac:dyDescent="0.2">
      <c r="J629" s="65"/>
      <c r="K629" t="str">
        <f t="shared" si="4"/>
        <v xml:space="preserve"> </v>
      </c>
      <c r="L629">
        <f t="shared" si="5"/>
        <v>0</v>
      </c>
    </row>
    <row r="630" spans="10:12" x14ac:dyDescent="0.2">
      <c r="J630" s="65"/>
      <c r="K630" t="str">
        <f t="shared" si="4"/>
        <v xml:space="preserve"> </v>
      </c>
      <c r="L630">
        <f t="shared" si="5"/>
        <v>0</v>
      </c>
    </row>
    <row r="631" spans="10:12" x14ac:dyDescent="0.2">
      <c r="J631" s="65"/>
      <c r="K631" t="str">
        <f t="shared" si="4"/>
        <v xml:space="preserve"> </v>
      </c>
      <c r="L631">
        <f t="shared" si="5"/>
        <v>0</v>
      </c>
    </row>
    <row r="632" spans="10:12" x14ac:dyDescent="0.2">
      <c r="J632" s="65"/>
      <c r="K632" t="str">
        <f t="shared" si="4"/>
        <v xml:space="preserve"> </v>
      </c>
      <c r="L632">
        <f t="shared" si="5"/>
        <v>0</v>
      </c>
    </row>
    <row r="633" spans="10:12" x14ac:dyDescent="0.2">
      <c r="J633" s="65"/>
      <c r="K633" t="str">
        <f t="shared" si="4"/>
        <v xml:space="preserve"> </v>
      </c>
      <c r="L633">
        <f t="shared" si="5"/>
        <v>0</v>
      </c>
    </row>
    <row r="634" spans="10:12" x14ac:dyDescent="0.2">
      <c r="J634" s="65"/>
      <c r="K634" t="str">
        <f t="shared" si="4"/>
        <v xml:space="preserve"> </v>
      </c>
      <c r="L634">
        <f t="shared" si="5"/>
        <v>0</v>
      </c>
    </row>
    <row r="635" spans="10:12" x14ac:dyDescent="0.2">
      <c r="J635" s="65"/>
      <c r="K635" t="str">
        <f t="shared" si="4"/>
        <v xml:space="preserve"> </v>
      </c>
      <c r="L635">
        <f t="shared" si="5"/>
        <v>0</v>
      </c>
    </row>
    <row r="636" spans="10:12" x14ac:dyDescent="0.2">
      <c r="J636" s="65"/>
      <c r="K636" t="str">
        <f t="shared" si="4"/>
        <v xml:space="preserve"> </v>
      </c>
      <c r="L636">
        <f t="shared" si="5"/>
        <v>0</v>
      </c>
    </row>
    <row r="637" spans="10:12" x14ac:dyDescent="0.2">
      <c r="J637" s="65"/>
      <c r="K637" t="str">
        <f t="shared" si="4"/>
        <v xml:space="preserve"> </v>
      </c>
      <c r="L637">
        <f t="shared" si="5"/>
        <v>0</v>
      </c>
    </row>
    <row r="638" spans="10:12" x14ac:dyDescent="0.2">
      <c r="J638" s="65"/>
      <c r="K638" t="str">
        <f t="shared" si="4"/>
        <v xml:space="preserve"> </v>
      </c>
      <c r="L638">
        <f t="shared" si="5"/>
        <v>0</v>
      </c>
    </row>
    <row r="639" spans="10:12" x14ac:dyDescent="0.2">
      <c r="J639" s="65"/>
      <c r="K639" t="str">
        <f t="shared" si="4"/>
        <v xml:space="preserve"> </v>
      </c>
      <c r="L639">
        <f t="shared" si="5"/>
        <v>0</v>
      </c>
    </row>
    <row r="640" spans="10:12" x14ac:dyDescent="0.2">
      <c r="J640" s="65"/>
      <c r="K640" t="str">
        <f t="shared" si="4"/>
        <v xml:space="preserve"> </v>
      </c>
      <c r="L640">
        <f t="shared" si="5"/>
        <v>0</v>
      </c>
    </row>
    <row r="641" spans="10:12" x14ac:dyDescent="0.2">
      <c r="J641" s="65"/>
      <c r="K641" t="str">
        <f t="shared" si="4"/>
        <v xml:space="preserve"> </v>
      </c>
      <c r="L641">
        <f t="shared" si="5"/>
        <v>0</v>
      </c>
    </row>
    <row r="642" spans="10:12" x14ac:dyDescent="0.2">
      <c r="J642" s="65"/>
      <c r="K642" t="str">
        <f t="shared" ref="K642:K705" si="6">CONCATENATE(A642," ",+B642)</f>
        <v xml:space="preserve"> </v>
      </c>
      <c r="L642">
        <f t="shared" ref="L642:L705" si="7">F642</f>
        <v>0</v>
      </c>
    </row>
    <row r="643" spans="10:12" x14ac:dyDescent="0.2">
      <c r="J643" s="65"/>
      <c r="K643" t="str">
        <f t="shared" si="6"/>
        <v xml:space="preserve"> </v>
      </c>
      <c r="L643">
        <f t="shared" si="7"/>
        <v>0</v>
      </c>
    </row>
    <row r="644" spans="10:12" x14ac:dyDescent="0.2">
      <c r="J644" s="65"/>
      <c r="K644" t="str">
        <f t="shared" si="6"/>
        <v xml:space="preserve"> </v>
      </c>
      <c r="L644">
        <f t="shared" si="7"/>
        <v>0</v>
      </c>
    </row>
    <row r="645" spans="10:12" x14ac:dyDescent="0.2">
      <c r="J645" s="65"/>
      <c r="K645" t="str">
        <f t="shared" si="6"/>
        <v xml:space="preserve"> </v>
      </c>
      <c r="L645">
        <f t="shared" si="7"/>
        <v>0</v>
      </c>
    </row>
    <row r="646" spans="10:12" x14ac:dyDescent="0.2">
      <c r="J646" s="65"/>
      <c r="K646" t="str">
        <f t="shared" si="6"/>
        <v xml:space="preserve"> </v>
      </c>
      <c r="L646">
        <f t="shared" si="7"/>
        <v>0</v>
      </c>
    </row>
    <row r="647" spans="10:12" x14ac:dyDescent="0.2">
      <c r="J647" s="65"/>
      <c r="K647" t="str">
        <f t="shared" si="6"/>
        <v xml:space="preserve"> </v>
      </c>
      <c r="L647">
        <f t="shared" si="7"/>
        <v>0</v>
      </c>
    </row>
    <row r="648" spans="10:12" x14ac:dyDescent="0.2">
      <c r="J648" s="65"/>
      <c r="K648" t="str">
        <f t="shared" si="6"/>
        <v xml:space="preserve"> </v>
      </c>
      <c r="L648">
        <f t="shared" si="7"/>
        <v>0</v>
      </c>
    </row>
    <row r="649" spans="10:12" x14ac:dyDescent="0.2">
      <c r="J649" s="65"/>
      <c r="K649" t="str">
        <f t="shared" si="6"/>
        <v xml:space="preserve"> </v>
      </c>
      <c r="L649">
        <f t="shared" si="7"/>
        <v>0</v>
      </c>
    </row>
    <row r="650" spans="10:12" x14ac:dyDescent="0.2">
      <c r="J650" s="65"/>
      <c r="K650" t="str">
        <f t="shared" si="6"/>
        <v xml:space="preserve"> </v>
      </c>
      <c r="L650">
        <f t="shared" si="7"/>
        <v>0</v>
      </c>
    </row>
    <row r="651" spans="10:12" x14ac:dyDescent="0.2">
      <c r="J651" s="65"/>
      <c r="K651" t="str">
        <f t="shared" si="6"/>
        <v xml:space="preserve"> </v>
      </c>
      <c r="L651">
        <f t="shared" si="7"/>
        <v>0</v>
      </c>
    </row>
    <row r="652" spans="10:12" x14ac:dyDescent="0.2">
      <c r="J652" s="65"/>
      <c r="K652" t="str">
        <f t="shared" si="6"/>
        <v xml:space="preserve"> </v>
      </c>
      <c r="L652">
        <f t="shared" si="7"/>
        <v>0</v>
      </c>
    </row>
    <row r="653" spans="10:12" x14ac:dyDescent="0.2">
      <c r="J653" s="65"/>
      <c r="K653" t="str">
        <f t="shared" si="6"/>
        <v xml:space="preserve"> </v>
      </c>
      <c r="L653">
        <f t="shared" si="7"/>
        <v>0</v>
      </c>
    </row>
    <row r="654" spans="10:12" x14ac:dyDescent="0.2">
      <c r="J654" s="65"/>
      <c r="K654" t="str">
        <f t="shared" si="6"/>
        <v xml:space="preserve"> </v>
      </c>
      <c r="L654">
        <f t="shared" si="7"/>
        <v>0</v>
      </c>
    </row>
    <row r="655" spans="10:12" x14ac:dyDescent="0.2">
      <c r="J655" s="65"/>
      <c r="K655" t="str">
        <f t="shared" si="6"/>
        <v xml:space="preserve"> </v>
      </c>
      <c r="L655">
        <f t="shared" si="7"/>
        <v>0</v>
      </c>
    </row>
    <row r="656" spans="10:12" x14ac:dyDescent="0.2">
      <c r="J656" s="65"/>
      <c r="K656" t="str">
        <f t="shared" si="6"/>
        <v xml:space="preserve"> </v>
      </c>
      <c r="L656">
        <f t="shared" si="7"/>
        <v>0</v>
      </c>
    </row>
    <row r="657" spans="10:12" x14ac:dyDescent="0.2">
      <c r="J657" s="65"/>
      <c r="K657" t="str">
        <f t="shared" si="6"/>
        <v xml:space="preserve"> </v>
      </c>
      <c r="L657">
        <f t="shared" si="7"/>
        <v>0</v>
      </c>
    </row>
    <row r="658" spans="10:12" x14ac:dyDescent="0.2">
      <c r="J658" s="65"/>
      <c r="K658" t="str">
        <f t="shared" si="6"/>
        <v xml:space="preserve"> </v>
      </c>
      <c r="L658">
        <f t="shared" si="7"/>
        <v>0</v>
      </c>
    </row>
    <row r="659" spans="10:12" x14ac:dyDescent="0.2">
      <c r="J659" s="65"/>
      <c r="K659" t="str">
        <f t="shared" si="6"/>
        <v xml:space="preserve"> </v>
      </c>
      <c r="L659">
        <f t="shared" si="7"/>
        <v>0</v>
      </c>
    </row>
    <row r="660" spans="10:12" x14ac:dyDescent="0.2">
      <c r="J660" s="65"/>
      <c r="K660" t="str">
        <f t="shared" si="6"/>
        <v xml:space="preserve"> </v>
      </c>
      <c r="L660">
        <f t="shared" si="7"/>
        <v>0</v>
      </c>
    </row>
    <row r="661" spans="10:12" x14ac:dyDescent="0.2">
      <c r="J661" s="65"/>
      <c r="K661" t="str">
        <f t="shared" si="6"/>
        <v xml:space="preserve"> </v>
      </c>
      <c r="L661">
        <f t="shared" si="7"/>
        <v>0</v>
      </c>
    </row>
    <row r="662" spans="10:12" x14ac:dyDescent="0.2">
      <c r="J662" s="65"/>
      <c r="K662" t="str">
        <f t="shared" si="6"/>
        <v xml:space="preserve"> </v>
      </c>
      <c r="L662">
        <f t="shared" si="7"/>
        <v>0</v>
      </c>
    </row>
    <row r="663" spans="10:12" x14ac:dyDescent="0.2">
      <c r="J663" s="65"/>
      <c r="K663" t="str">
        <f t="shared" si="6"/>
        <v xml:space="preserve"> </v>
      </c>
      <c r="L663">
        <f t="shared" si="7"/>
        <v>0</v>
      </c>
    </row>
    <row r="664" spans="10:12" x14ac:dyDescent="0.2">
      <c r="J664" s="65"/>
      <c r="K664" t="str">
        <f t="shared" si="6"/>
        <v xml:space="preserve"> </v>
      </c>
      <c r="L664">
        <f t="shared" si="7"/>
        <v>0</v>
      </c>
    </row>
    <row r="665" spans="10:12" x14ac:dyDescent="0.2">
      <c r="J665" s="65"/>
      <c r="K665" t="str">
        <f t="shared" si="6"/>
        <v xml:space="preserve"> </v>
      </c>
      <c r="L665">
        <f t="shared" si="7"/>
        <v>0</v>
      </c>
    </row>
    <row r="666" spans="10:12" x14ac:dyDescent="0.2">
      <c r="J666" s="65"/>
      <c r="K666" t="str">
        <f t="shared" si="6"/>
        <v xml:space="preserve"> </v>
      </c>
      <c r="L666">
        <f t="shared" si="7"/>
        <v>0</v>
      </c>
    </row>
    <row r="667" spans="10:12" x14ac:dyDescent="0.2">
      <c r="J667" s="65"/>
      <c r="K667" t="str">
        <f t="shared" si="6"/>
        <v xml:space="preserve"> </v>
      </c>
      <c r="L667">
        <f t="shared" si="7"/>
        <v>0</v>
      </c>
    </row>
    <row r="668" spans="10:12" x14ac:dyDescent="0.2">
      <c r="J668" s="65"/>
      <c r="K668" t="str">
        <f t="shared" si="6"/>
        <v xml:space="preserve"> </v>
      </c>
      <c r="L668">
        <f t="shared" si="7"/>
        <v>0</v>
      </c>
    </row>
    <row r="669" spans="10:12" x14ac:dyDescent="0.2">
      <c r="J669" s="65"/>
      <c r="K669" t="str">
        <f t="shared" si="6"/>
        <v xml:space="preserve"> </v>
      </c>
      <c r="L669">
        <f t="shared" si="7"/>
        <v>0</v>
      </c>
    </row>
    <row r="670" spans="10:12" x14ac:dyDescent="0.2">
      <c r="J670" s="65"/>
      <c r="K670" t="str">
        <f t="shared" si="6"/>
        <v xml:space="preserve"> </v>
      </c>
      <c r="L670">
        <f t="shared" si="7"/>
        <v>0</v>
      </c>
    </row>
    <row r="671" spans="10:12" x14ac:dyDescent="0.2">
      <c r="J671" s="65"/>
      <c r="K671" t="str">
        <f t="shared" si="6"/>
        <v xml:space="preserve"> </v>
      </c>
      <c r="L671">
        <f t="shared" si="7"/>
        <v>0</v>
      </c>
    </row>
    <row r="672" spans="10:12" x14ac:dyDescent="0.2">
      <c r="J672" s="65"/>
      <c r="K672" t="str">
        <f t="shared" si="6"/>
        <v xml:space="preserve"> </v>
      </c>
      <c r="L672">
        <f t="shared" si="7"/>
        <v>0</v>
      </c>
    </row>
    <row r="673" spans="10:12" x14ac:dyDescent="0.2">
      <c r="J673" s="65"/>
      <c r="K673" t="str">
        <f t="shared" si="6"/>
        <v xml:space="preserve"> </v>
      </c>
      <c r="L673">
        <f t="shared" si="7"/>
        <v>0</v>
      </c>
    </row>
    <row r="674" spans="10:12" x14ac:dyDescent="0.2">
      <c r="J674" s="65"/>
      <c r="K674" t="str">
        <f t="shared" si="6"/>
        <v xml:space="preserve"> </v>
      </c>
      <c r="L674">
        <f t="shared" si="7"/>
        <v>0</v>
      </c>
    </row>
    <row r="675" spans="10:12" x14ac:dyDescent="0.2">
      <c r="J675" s="65"/>
      <c r="K675" t="str">
        <f t="shared" si="6"/>
        <v xml:space="preserve"> </v>
      </c>
      <c r="L675">
        <f t="shared" si="7"/>
        <v>0</v>
      </c>
    </row>
    <row r="676" spans="10:12" x14ac:dyDescent="0.2">
      <c r="J676" s="65"/>
      <c r="K676" t="str">
        <f t="shared" si="6"/>
        <v xml:space="preserve"> </v>
      </c>
      <c r="L676">
        <f t="shared" si="7"/>
        <v>0</v>
      </c>
    </row>
    <row r="677" spans="10:12" x14ac:dyDescent="0.2">
      <c r="J677" s="65"/>
      <c r="K677" t="str">
        <f t="shared" si="6"/>
        <v xml:space="preserve"> </v>
      </c>
      <c r="L677">
        <f t="shared" si="7"/>
        <v>0</v>
      </c>
    </row>
    <row r="678" spans="10:12" x14ac:dyDescent="0.2">
      <c r="J678" s="65"/>
      <c r="K678" t="str">
        <f t="shared" si="6"/>
        <v xml:space="preserve"> </v>
      </c>
      <c r="L678">
        <f t="shared" si="7"/>
        <v>0</v>
      </c>
    </row>
    <row r="679" spans="10:12" x14ac:dyDescent="0.2">
      <c r="J679" s="65"/>
      <c r="K679" t="str">
        <f t="shared" si="6"/>
        <v xml:space="preserve"> </v>
      </c>
      <c r="L679">
        <f t="shared" si="7"/>
        <v>0</v>
      </c>
    </row>
    <row r="680" spans="10:12" x14ac:dyDescent="0.2">
      <c r="J680" s="65"/>
      <c r="K680" t="str">
        <f t="shared" si="6"/>
        <v xml:space="preserve"> </v>
      </c>
      <c r="L680">
        <f t="shared" si="7"/>
        <v>0</v>
      </c>
    </row>
    <row r="681" spans="10:12" x14ac:dyDescent="0.2">
      <c r="J681" s="65"/>
      <c r="K681" t="str">
        <f t="shared" si="6"/>
        <v xml:space="preserve"> </v>
      </c>
      <c r="L681">
        <f t="shared" si="7"/>
        <v>0</v>
      </c>
    </row>
    <row r="682" spans="10:12" x14ac:dyDescent="0.2">
      <c r="J682" s="65"/>
      <c r="K682" t="str">
        <f t="shared" si="6"/>
        <v xml:space="preserve"> </v>
      </c>
      <c r="L682">
        <f t="shared" si="7"/>
        <v>0</v>
      </c>
    </row>
    <row r="683" spans="10:12" x14ac:dyDescent="0.2">
      <c r="J683" s="65"/>
      <c r="K683" t="str">
        <f t="shared" si="6"/>
        <v xml:space="preserve"> </v>
      </c>
      <c r="L683">
        <f t="shared" si="7"/>
        <v>0</v>
      </c>
    </row>
    <row r="684" spans="10:12" x14ac:dyDescent="0.2">
      <c r="J684" s="65"/>
      <c r="K684" t="str">
        <f t="shared" si="6"/>
        <v xml:space="preserve"> </v>
      </c>
      <c r="L684">
        <f t="shared" si="7"/>
        <v>0</v>
      </c>
    </row>
    <row r="685" spans="10:12" x14ac:dyDescent="0.2">
      <c r="J685" s="65"/>
      <c r="K685" t="str">
        <f t="shared" si="6"/>
        <v xml:space="preserve"> </v>
      </c>
      <c r="L685">
        <f t="shared" si="7"/>
        <v>0</v>
      </c>
    </row>
    <row r="686" spans="10:12" x14ac:dyDescent="0.2">
      <c r="J686" s="65"/>
      <c r="K686" t="str">
        <f t="shared" si="6"/>
        <v xml:space="preserve"> </v>
      </c>
      <c r="L686">
        <f t="shared" si="7"/>
        <v>0</v>
      </c>
    </row>
    <row r="687" spans="10:12" x14ac:dyDescent="0.2">
      <c r="J687" s="65"/>
      <c r="K687" t="str">
        <f t="shared" si="6"/>
        <v xml:space="preserve"> </v>
      </c>
      <c r="L687">
        <f t="shared" si="7"/>
        <v>0</v>
      </c>
    </row>
    <row r="688" spans="10:12" x14ac:dyDescent="0.2">
      <c r="J688" s="65"/>
      <c r="K688" t="str">
        <f t="shared" si="6"/>
        <v xml:space="preserve"> </v>
      </c>
      <c r="L688">
        <f t="shared" si="7"/>
        <v>0</v>
      </c>
    </row>
    <row r="689" spans="10:12" x14ac:dyDescent="0.2">
      <c r="J689" s="65"/>
      <c r="K689" t="str">
        <f t="shared" si="6"/>
        <v xml:space="preserve"> </v>
      </c>
      <c r="L689">
        <f t="shared" si="7"/>
        <v>0</v>
      </c>
    </row>
    <row r="690" spans="10:12" x14ac:dyDescent="0.2">
      <c r="J690" s="65"/>
      <c r="K690" t="str">
        <f t="shared" si="6"/>
        <v xml:space="preserve"> </v>
      </c>
      <c r="L690">
        <f t="shared" si="7"/>
        <v>0</v>
      </c>
    </row>
    <row r="691" spans="10:12" x14ac:dyDescent="0.2">
      <c r="J691" s="65"/>
      <c r="K691" t="str">
        <f t="shared" si="6"/>
        <v xml:space="preserve"> </v>
      </c>
      <c r="L691">
        <f t="shared" si="7"/>
        <v>0</v>
      </c>
    </row>
    <row r="692" spans="10:12" x14ac:dyDescent="0.2">
      <c r="J692" s="65"/>
      <c r="K692" t="str">
        <f t="shared" si="6"/>
        <v xml:space="preserve"> </v>
      </c>
      <c r="L692">
        <f t="shared" si="7"/>
        <v>0</v>
      </c>
    </row>
    <row r="693" spans="10:12" x14ac:dyDescent="0.2">
      <c r="J693" s="65"/>
      <c r="K693" t="str">
        <f t="shared" si="6"/>
        <v xml:space="preserve"> </v>
      </c>
      <c r="L693">
        <f t="shared" si="7"/>
        <v>0</v>
      </c>
    </row>
    <row r="694" spans="10:12" x14ac:dyDescent="0.2">
      <c r="J694" s="65"/>
      <c r="K694" t="str">
        <f t="shared" si="6"/>
        <v xml:space="preserve"> </v>
      </c>
      <c r="L694">
        <f t="shared" si="7"/>
        <v>0</v>
      </c>
    </row>
    <row r="695" spans="10:12" x14ac:dyDescent="0.2">
      <c r="J695" s="65"/>
      <c r="K695" t="str">
        <f t="shared" si="6"/>
        <v xml:space="preserve"> </v>
      </c>
      <c r="L695">
        <f t="shared" si="7"/>
        <v>0</v>
      </c>
    </row>
    <row r="696" spans="10:12" x14ac:dyDescent="0.2">
      <c r="J696" s="65"/>
      <c r="K696" t="str">
        <f t="shared" si="6"/>
        <v xml:space="preserve"> </v>
      </c>
      <c r="L696">
        <f t="shared" si="7"/>
        <v>0</v>
      </c>
    </row>
    <row r="697" spans="10:12" x14ac:dyDescent="0.2">
      <c r="J697" s="65"/>
      <c r="K697" t="str">
        <f t="shared" si="6"/>
        <v xml:space="preserve"> </v>
      </c>
      <c r="L697">
        <f t="shared" si="7"/>
        <v>0</v>
      </c>
    </row>
    <row r="698" spans="10:12" x14ac:dyDescent="0.2">
      <c r="J698" s="65"/>
      <c r="K698" t="str">
        <f t="shared" si="6"/>
        <v xml:space="preserve"> </v>
      </c>
      <c r="L698">
        <f t="shared" si="7"/>
        <v>0</v>
      </c>
    </row>
    <row r="699" spans="10:12" x14ac:dyDescent="0.2">
      <c r="J699" s="65"/>
      <c r="K699" t="str">
        <f t="shared" si="6"/>
        <v xml:space="preserve"> </v>
      </c>
      <c r="L699">
        <f t="shared" si="7"/>
        <v>0</v>
      </c>
    </row>
    <row r="700" spans="10:12" x14ac:dyDescent="0.2">
      <c r="J700" s="65"/>
      <c r="K700" t="str">
        <f t="shared" si="6"/>
        <v xml:space="preserve"> </v>
      </c>
      <c r="L700">
        <f t="shared" si="7"/>
        <v>0</v>
      </c>
    </row>
    <row r="701" spans="10:12" x14ac:dyDescent="0.2">
      <c r="J701" s="65"/>
      <c r="K701" t="str">
        <f t="shared" si="6"/>
        <v xml:space="preserve"> </v>
      </c>
      <c r="L701">
        <f t="shared" si="7"/>
        <v>0</v>
      </c>
    </row>
    <row r="702" spans="10:12" x14ac:dyDescent="0.2">
      <c r="J702" s="65"/>
      <c r="K702" t="str">
        <f t="shared" si="6"/>
        <v xml:space="preserve"> </v>
      </c>
      <c r="L702">
        <f t="shared" si="7"/>
        <v>0</v>
      </c>
    </row>
    <row r="703" spans="10:12" x14ac:dyDescent="0.2">
      <c r="J703" s="65"/>
      <c r="K703" t="str">
        <f t="shared" si="6"/>
        <v xml:space="preserve"> </v>
      </c>
      <c r="L703">
        <f t="shared" si="7"/>
        <v>0</v>
      </c>
    </row>
    <row r="704" spans="10:12" x14ac:dyDescent="0.2">
      <c r="J704" s="65"/>
      <c r="K704" t="str">
        <f t="shared" si="6"/>
        <v xml:space="preserve"> </v>
      </c>
      <c r="L704">
        <f t="shared" si="7"/>
        <v>0</v>
      </c>
    </row>
    <row r="705" spans="10:12" x14ac:dyDescent="0.2">
      <c r="J705" s="65"/>
      <c r="K705" t="str">
        <f t="shared" si="6"/>
        <v xml:space="preserve"> </v>
      </c>
      <c r="L705">
        <f t="shared" si="7"/>
        <v>0</v>
      </c>
    </row>
    <row r="706" spans="10:12" x14ac:dyDescent="0.2">
      <c r="J706" s="65"/>
      <c r="K706" t="str">
        <f t="shared" ref="K706:K769" si="8">CONCATENATE(A706," ",+B706)</f>
        <v xml:space="preserve"> </v>
      </c>
      <c r="L706">
        <f t="shared" ref="L706:L769" si="9">F706</f>
        <v>0</v>
      </c>
    </row>
    <row r="707" spans="10:12" x14ac:dyDescent="0.2">
      <c r="J707" s="65"/>
      <c r="K707" t="str">
        <f t="shared" si="8"/>
        <v xml:space="preserve"> </v>
      </c>
      <c r="L707">
        <f t="shared" si="9"/>
        <v>0</v>
      </c>
    </row>
    <row r="708" spans="10:12" x14ac:dyDescent="0.2">
      <c r="J708" s="65"/>
      <c r="K708" t="str">
        <f t="shared" si="8"/>
        <v xml:space="preserve"> </v>
      </c>
      <c r="L708">
        <f t="shared" si="9"/>
        <v>0</v>
      </c>
    </row>
    <row r="709" spans="10:12" x14ac:dyDescent="0.2">
      <c r="J709" s="65"/>
      <c r="K709" t="str">
        <f t="shared" si="8"/>
        <v xml:space="preserve"> </v>
      </c>
      <c r="L709">
        <f t="shared" si="9"/>
        <v>0</v>
      </c>
    </row>
    <row r="710" spans="10:12" x14ac:dyDescent="0.2">
      <c r="J710" s="65"/>
      <c r="K710" t="str">
        <f t="shared" si="8"/>
        <v xml:space="preserve"> </v>
      </c>
      <c r="L710">
        <f t="shared" si="9"/>
        <v>0</v>
      </c>
    </row>
    <row r="711" spans="10:12" x14ac:dyDescent="0.2">
      <c r="J711" s="65"/>
      <c r="K711" t="str">
        <f t="shared" si="8"/>
        <v xml:space="preserve"> </v>
      </c>
      <c r="L711">
        <f t="shared" si="9"/>
        <v>0</v>
      </c>
    </row>
    <row r="712" spans="10:12" x14ac:dyDescent="0.2">
      <c r="J712" s="65"/>
      <c r="K712" t="str">
        <f t="shared" si="8"/>
        <v xml:space="preserve"> </v>
      </c>
      <c r="L712">
        <f t="shared" si="9"/>
        <v>0</v>
      </c>
    </row>
    <row r="713" spans="10:12" x14ac:dyDescent="0.2">
      <c r="J713" s="65"/>
      <c r="K713" t="str">
        <f t="shared" si="8"/>
        <v xml:space="preserve"> </v>
      </c>
      <c r="L713">
        <f t="shared" si="9"/>
        <v>0</v>
      </c>
    </row>
    <row r="714" spans="10:12" x14ac:dyDescent="0.2">
      <c r="J714" s="65"/>
      <c r="K714" t="str">
        <f t="shared" si="8"/>
        <v xml:space="preserve"> </v>
      </c>
      <c r="L714">
        <f t="shared" si="9"/>
        <v>0</v>
      </c>
    </row>
    <row r="715" spans="10:12" x14ac:dyDescent="0.2">
      <c r="J715" s="65"/>
      <c r="K715" t="str">
        <f t="shared" si="8"/>
        <v xml:space="preserve"> </v>
      </c>
      <c r="L715">
        <f t="shared" si="9"/>
        <v>0</v>
      </c>
    </row>
    <row r="716" spans="10:12" x14ac:dyDescent="0.2">
      <c r="J716" s="65"/>
      <c r="K716" t="str">
        <f t="shared" si="8"/>
        <v xml:space="preserve"> </v>
      </c>
      <c r="L716">
        <f t="shared" si="9"/>
        <v>0</v>
      </c>
    </row>
    <row r="717" spans="10:12" x14ac:dyDescent="0.2">
      <c r="J717" s="65"/>
      <c r="K717" t="str">
        <f t="shared" si="8"/>
        <v xml:space="preserve"> </v>
      </c>
      <c r="L717">
        <f t="shared" si="9"/>
        <v>0</v>
      </c>
    </row>
    <row r="718" spans="10:12" x14ac:dyDescent="0.2">
      <c r="J718" s="65"/>
      <c r="K718" t="str">
        <f t="shared" si="8"/>
        <v xml:space="preserve"> </v>
      </c>
      <c r="L718">
        <f t="shared" si="9"/>
        <v>0</v>
      </c>
    </row>
    <row r="719" spans="10:12" x14ac:dyDescent="0.2">
      <c r="J719" s="65"/>
      <c r="K719" t="str">
        <f t="shared" si="8"/>
        <v xml:space="preserve"> </v>
      </c>
      <c r="L719">
        <f t="shared" si="9"/>
        <v>0</v>
      </c>
    </row>
    <row r="720" spans="10:12" x14ac:dyDescent="0.2">
      <c r="J720" s="65"/>
      <c r="K720" t="str">
        <f t="shared" si="8"/>
        <v xml:space="preserve"> </v>
      </c>
      <c r="L720">
        <f t="shared" si="9"/>
        <v>0</v>
      </c>
    </row>
    <row r="721" spans="10:12" x14ac:dyDescent="0.2">
      <c r="J721" s="65"/>
      <c r="K721" t="str">
        <f t="shared" si="8"/>
        <v xml:space="preserve"> </v>
      </c>
      <c r="L721">
        <f t="shared" si="9"/>
        <v>0</v>
      </c>
    </row>
    <row r="722" spans="10:12" x14ac:dyDescent="0.2">
      <c r="J722" s="65"/>
      <c r="K722" t="str">
        <f t="shared" si="8"/>
        <v xml:space="preserve"> </v>
      </c>
      <c r="L722">
        <f t="shared" si="9"/>
        <v>0</v>
      </c>
    </row>
    <row r="723" spans="10:12" x14ac:dyDescent="0.2">
      <c r="J723" s="65"/>
      <c r="K723" t="str">
        <f t="shared" si="8"/>
        <v xml:space="preserve"> </v>
      </c>
      <c r="L723">
        <f t="shared" si="9"/>
        <v>0</v>
      </c>
    </row>
    <row r="724" spans="10:12" x14ac:dyDescent="0.2">
      <c r="J724" s="65"/>
      <c r="K724" t="str">
        <f t="shared" si="8"/>
        <v xml:space="preserve"> </v>
      </c>
      <c r="L724">
        <f t="shared" si="9"/>
        <v>0</v>
      </c>
    </row>
    <row r="725" spans="10:12" x14ac:dyDescent="0.2">
      <c r="J725" s="65"/>
      <c r="K725" t="str">
        <f t="shared" si="8"/>
        <v xml:space="preserve"> </v>
      </c>
      <c r="L725">
        <f t="shared" si="9"/>
        <v>0</v>
      </c>
    </row>
    <row r="726" spans="10:12" x14ac:dyDescent="0.2">
      <c r="J726" s="65"/>
      <c r="K726" t="str">
        <f t="shared" si="8"/>
        <v xml:space="preserve"> </v>
      </c>
      <c r="L726">
        <f t="shared" si="9"/>
        <v>0</v>
      </c>
    </row>
    <row r="727" spans="10:12" x14ac:dyDescent="0.2">
      <c r="J727" s="65"/>
      <c r="K727" t="str">
        <f t="shared" si="8"/>
        <v xml:space="preserve"> </v>
      </c>
      <c r="L727">
        <f t="shared" si="9"/>
        <v>0</v>
      </c>
    </row>
    <row r="728" spans="10:12" x14ac:dyDescent="0.2">
      <c r="J728" s="65"/>
      <c r="K728" t="str">
        <f t="shared" si="8"/>
        <v xml:space="preserve"> </v>
      </c>
      <c r="L728">
        <f t="shared" si="9"/>
        <v>0</v>
      </c>
    </row>
    <row r="729" spans="10:12" x14ac:dyDescent="0.2">
      <c r="J729" s="65"/>
      <c r="K729" t="str">
        <f t="shared" si="8"/>
        <v xml:space="preserve"> </v>
      </c>
      <c r="L729">
        <f t="shared" si="9"/>
        <v>0</v>
      </c>
    </row>
    <row r="730" spans="10:12" x14ac:dyDescent="0.2">
      <c r="J730" s="65"/>
      <c r="K730" t="str">
        <f t="shared" si="8"/>
        <v xml:space="preserve"> </v>
      </c>
      <c r="L730">
        <f t="shared" si="9"/>
        <v>0</v>
      </c>
    </row>
    <row r="731" spans="10:12" x14ac:dyDescent="0.2">
      <c r="J731" s="65"/>
      <c r="K731" t="str">
        <f t="shared" si="8"/>
        <v xml:space="preserve"> </v>
      </c>
      <c r="L731">
        <f t="shared" si="9"/>
        <v>0</v>
      </c>
    </row>
    <row r="732" spans="10:12" x14ac:dyDescent="0.2">
      <c r="J732" s="65"/>
      <c r="K732" t="str">
        <f t="shared" si="8"/>
        <v xml:space="preserve"> </v>
      </c>
      <c r="L732">
        <f t="shared" si="9"/>
        <v>0</v>
      </c>
    </row>
    <row r="733" spans="10:12" x14ac:dyDescent="0.2">
      <c r="J733" s="65"/>
      <c r="K733" t="str">
        <f t="shared" si="8"/>
        <v xml:space="preserve"> </v>
      </c>
      <c r="L733">
        <f t="shared" si="9"/>
        <v>0</v>
      </c>
    </row>
    <row r="734" spans="10:12" x14ac:dyDescent="0.2">
      <c r="J734" s="65"/>
      <c r="K734" t="str">
        <f t="shared" si="8"/>
        <v xml:space="preserve"> </v>
      </c>
      <c r="L734">
        <f t="shared" si="9"/>
        <v>0</v>
      </c>
    </row>
    <row r="735" spans="10:12" x14ac:dyDescent="0.2">
      <c r="J735" s="65"/>
      <c r="K735" t="str">
        <f t="shared" si="8"/>
        <v xml:space="preserve"> </v>
      </c>
      <c r="L735">
        <f t="shared" si="9"/>
        <v>0</v>
      </c>
    </row>
    <row r="736" spans="10:12" x14ac:dyDescent="0.2">
      <c r="J736" s="65"/>
      <c r="K736" t="str">
        <f t="shared" si="8"/>
        <v xml:space="preserve"> </v>
      </c>
      <c r="L736">
        <f t="shared" si="9"/>
        <v>0</v>
      </c>
    </row>
    <row r="737" spans="10:12" x14ac:dyDescent="0.2">
      <c r="J737" s="65"/>
      <c r="K737" t="str">
        <f t="shared" si="8"/>
        <v xml:space="preserve"> </v>
      </c>
      <c r="L737">
        <f t="shared" si="9"/>
        <v>0</v>
      </c>
    </row>
    <row r="738" spans="10:12" x14ac:dyDescent="0.2">
      <c r="J738" s="65"/>
      <c r="K738" t="str">
        <f t="shared" si="8"/>
        <v xml:space="preserve"> </v>
      </c>
      <c r="L738">
        <f t="shared" si="9"/>
        <v>0</v>
      </c>
    </row>
    <row r="739" spans="10:12" x14ac:dyDescent="0.2">
      <c r="J739" s="65"/>
      <c r="K739" t="str">
        <f t="shared" si="8"/>
        <v xml:space="preserve"> </v>
      </c>
      <c r="L739">
        <f t="shared" si="9"/>
        <v>0</v>
      </c>
    </row>
    <row r="740" spans="10:12" x14ac:dyDescent="0.2">
      <c r="J740" s="65"/>
      <c r="K740" t="str">
        <f t="shared" si="8"/>
        <v xml:space="preserve"> </v>
      </c>
      <c r="L740">
        <f t="shared" si="9"/>
        <v>0</v>
      </c>
    </row>
    <row r="741" spans="10:12" x14ac:dyDescent="0.2">
      <c r="J741" s="65"/>
      <c r="K741" t="str">
        <f t="shared" si="8"/>
        <v xml:space="preserve"> </v>
      </c>
      <c r="L741">
        <f t="shared" si="9"/>
        <v>0</v>
      </c>
    </row>
    <row r="742" spans="10:12" x14ac:dyDescent="0.2">
      <c r="J742" s="65"/>
      <c r="K742" t="str">
        <f t="shared" si="8"/>
        <v xml:space="preserve"> </v>
      </c>
      <c r="L742">
        <f t="shared" si="9"/>
        <v>0</v>
      </c>
    </row>
    <row r="743" spans="10:12" x14ac:dyDescent="0.2">
      <c r="J743" s="65"/>
      <c r="K743" t="str">
        <f t="shared" si="8"/>
        <v xml:space="preserve"> </v>
      </c>
      <c r="L743">
        <f t="shared" si="9"/>
        <v>0</v>
      </c>
    </row>
    <row r="744" spans="10:12" x14ac:dyDescent="0.2">
      <c r="J744" s="65"/>
      <c r="K744" t="str">
        <f t="shared" si="8"/>
        <v xml:space="preserve"> </v>
      </c>
      <c r="L744">
        <f t="shared" si="9"/>
        <v>0</v>
      </c>
    </row>
    <row r="745" spans="10:12" x14ac:dyDescent="0.2">
      <c r="J745" s="65"/>
      <c r="K745" t="str">
        <f t="shared" si="8"/>
        <v xml:space="preserve"> </v>
      </c>
      <c r="L745">
        <f t="shared" si="9"/>
        <v>0</v>
      </c>
    </row>
    <row r="746" spans="10:12" x14ac:dyDescent="0.2">
      <c r="J746" s="65"/>
      <c r="K746" t="str">
        <f t="shared" si="8"/>
        <v xml:space="preserve"> </v>
      </c>
      <c r="L746">
        <f t="shared" si="9"/>
        <v>0</v>
      </c>
    </row>
    <row r="747" spans="10:12" x14ac:dyDescent="0.2">
      <c r="J747" s="65"/>
      <c r="K747" t="str">
        <f t="shared" si="8"/>
        <v xml:space="preserve"> </v>
      </c>
      <c r="L747">
        <f t="shared" si="9"/>
        <v>0</v>
      </c>
    </row>
    <row r="748" spans="10:12" x14ac:dyDescent="0.2">
      <c r="J748" s="65"/>
      <c r="K748" t="str">
        <f t="shared" si="8"/>
        <v xml:space="preserve"> </v>
      </c>
      <c r="L748">
        <f t="shared" si="9"/>
        <v>0</v>
      </c>
    </row>
    <row r="749" spans="10:12" x14ac:dyDescent="0.2">
      <c r="J749" s="65"/>
      <c r="K749" t="str">
        <f t="shared" si="8"/>
        <v xml:space="preserve"> </v>
      </c>
      <c r="L749">
        <f t="shared" si="9"/>
        <v>0</v>
      </c>
    </row>
    <row r="750" spans="10:12" x14ac:dyDescent="0.2">
      <c r="J750" s="65"/>
      <c r="K750" t="str">
        <f t="shared" si="8"/>
        <v xml:space="preserve"> </v>
      </c>
      <c r="L750">
        <f t="shared" si="9"/>
        <v>0</v>
      </c>
    </row>
    <row r="751" spans="10:12" x14ac:dyDescent="0.2">
      <c r="J751" s="65"/>
      <c r="K751" t="str">
        <f t="shared" si="8"/>
        <v xml:space="preserve"> </v>
      </c>
      <c r="L751">
        <f t="shared" si="9"/>
        <v>0</v>
      </c>
    </row>
    <row r="752" spans="10:12" x14ac:dyDescent="0.2">
      <c r="J752" s="65"/>
      <c r="K752" t="str">
        <f t="shared" si="8"/>
        <v xml:space="preserve"> </v>
      </c>
      <c r="L752">
        <f t="shared" si="9"/>
        <v>0</v>
      </c>
    </row>
    <row r="753" spans="10:12" x14ac:dyDescent="0.2">
      <c r="J753" s="65"/>
      <c r="K753" t="str">
        <f t="shared" si="8"/>
        <v xml:space="preserve"> </v>
      </c>
      <c r="L753">
        <f t="shared" si="9"/>
        <v>0</v>
      </c>
    </row>
    <row r="754" spans="10:12" x14ac:dyDescent="0.2">
      <c r="J754" s="65"/>
      <c r="K754" t="str">
        <f t="shared" si="8"/>
        <v xml:space="preserve"> </v>
      </c>
      <c r="L754">
        <f t="shared" si="9"/>
        <v>0</v>
      </c>
    </row>
    <row r="755" spans="10:12" x14ac:dyDescent="0.2">
      <c r="J755" s="65"/>
      <c r="K755" t="str">
        <f t="shared" si="8"/>
        <v xml:space="preserve"> </v>
      </c>
      <c r="L755">
        <f t="shared" si="9"/>
        <v>0</v>
      </c>
    </row>
    <row r="756" spans="10:12" x14ac:dyDescent="0.2">
      <c r="J756" s="65"/>
      <c r="K756" t="str">
        <f t="shared" si="8"/>
        <v xml:space="preserve"> </v>
      </c>
      <c r="L756">
        <f t="shared" si="9"/>
        <v>0</v>
      </c>
    </row>
    <row r="757" spans="10:12" x14ac:dyDescent="0.2">
      <c r="J757" s="65"/>
      <c r="K757" t="str">
        <f t="shared" si="8"/>
        <v xml:space="preserve"> </v>
      </c>
      <c r="L757">
        <f t="shared" si="9"/>
        <v>0</v>
      </c>
    </row>
    <row r="758" spans="10:12" x14ac:dyDescent="0.2">
      <c r="J758" s="65"/>
      <c r="K758" t="str">
        <f t="shared" si="8"/>
        <v xml:space="preserve"> </v>
      </c>
      <c r="L758">
        <f t="shared" si="9"/>
        <v>0</v>
      </c>
    </row>
    <row r="759" spans="10:12" x14ac:dyDescent="0.2">
      <c r="J759" s="65"/>
      <c r="K759" t="str">
        <f t="shared" si="8"/>
        <v xml:space="preserve"> </v>
      </c>
      <c r="L759">
        <f t="shared" si="9"/>
        <v>0</v>
      </c>
    </row>
    <row r="760" spans="10:12" x14ac:dyDescent="0.2">
      <c r="J760" s="65"/>
      <c r="K760" t="str">
        <f t="shared" si="8"/>
        <v xml:space="preserve"> </v>
      </c>
      <c r="L760">
        <f t="shared" si="9"/>
        <v>0</v>
      </c>
    </row>
    <row r="761" spans="10:12" x14ac:dyDescent="0.2">
      <c r="J761" s="65"/>
      <c r="K761" t="str">
        <f t="shared" si="8"/>
        <v xml:space="preserve"> </v>
      </c>
      <c r="L761">
        <f t="shared" si="9"/>
        <v>0</v>
      </c>
    </row>
    <row r="762" spans="10:12" x14ac:dyDescent="0.2">
      <c r="J762" s="65"/>
      <c r="K762" t="str">
        <f t="shared" si="8"/>
        <v xml:space="preserve"> </v>
      </c>
      <c r="L762">
        <f t="shared" si="9"/>
        <v>0</v>
      </c>
    </row>
    <row r="763" spans="10:12" x14ac:dyDescent="0.2">
      <c r="J763" s="65"/>
      <c r="K763" t="str">
        <f t="shared" si="8"/>
        <v xml:space="preserve"> </v>
      </c>
      <c r="L763">
        <f t="shared" si="9"/>
        <v>0</v>
      </c>
    </row>
    <row r="764" spans="10:12" x14ac:dyDescent="0.2">
      <c r="J764" s="65"/>
      <c r="K764" t="str">
        <f t="shared" si="8"/>
        <v xml:space="preserve"> </v>
      </c>
      <c r="L764">
        <f t="shared" si="9"/>
        <v>0</v>
      </c>
    </row>
    <row r="765" spans="10:12" x14ac:dyDescent="0.2">
      <c r="J765" s="65"/>
      <c r="K765" t="str">
        <f t="shared" si="8"/>
        <v xml:space="preserve"> </v>
      </c>
      <c r="L765">
        <f t="shared" si="9"/>
        <v>0</v>
      </c>
    </row>
    <row r="766" spans="10:12" x14ac:dyDescent="0.2">
      <c r="J766" s="65"/>
      <c r="K766" t="str">
        <f t="shared" si="8"/>
        <v xml:space="preserve"> </v>
      </c>
      <c r="L766">
        <f t="shared" si="9"/>
        <v>0</v>
      </c>
    </row>
    <row r="767" spans="10:12" x14ac:dyDescent="0.2">
      <c r="J767" s="65"/>
      <c r="K767" t="str">
        <f t="shared" si="8"/>
        <v xml:space="preserve"> </v>
      </c>
      <c r="L767">
        <f t="shared" si="9"/>
        <v>0</v>
      </c>
    </row>
    <row r="768" spans="10:12" x14ac:dyDescent="0.2">
      <c r="J768" s="65"/>
      <c r="K768" t="str">
        <f t="shared" si="8"/>
        <v xml:space="preserve"> </v>
      </c>
      <c r="L768">
        <f t="shared" si="9"/>
        <v>0</v>
      </c>
    </row>
    <row r="769" spans="9:12" x14ac:dyDescent="0.2">
      <c r="J769" s="65"/>
      <c r="K769" t="str">
        <f t="shared" si="8"/>
        <v xml:space="preserve"> </v>
      </c>
      <c r="L769">
        <f t="shared" si="9"/>
        <v>0</v>
      </c>
    </row>
    <row r="770" spans="9:12" x14ac:dyDescent="0.2">
      <c r="J770" s="65"/>
      <c r="K770" t="str">
        <f t="shared" ref="K770:K833" si="10">CONCATENATE(A770," ",+B770)</f>
        <v xml:space="preserve"> </v>
      </c>
      <c r="L770">
        <f t="shared" ref="L770:L833" si="11">F770</f>
        <v>0</v>
      </c>
    </row>
    <row r="771" spans="9:12" x14ac:dyDescent="0.2">
      <c r="J771" s="65"/>
      <c r="K771" t="str">
        <f t="shared" si="10"/>
        <v xml:space="preserve"> </v>
      </c>
      <c r="L771">
        <f t="shared" si="11"/>
        <v>0</v>
      </c>
    </row>
    <row r="772" spans="9:12" x14ac:dyDescent="0.2">
      <c r="J772" s="65"/>
      <c r="K772" t="str">
        <f t="shared" si="10"/>
        <v xml:space="preserve"> </v>
      </c>
      <c r="L772">
        <f t="shared" si="11"/>
        <v>0</v>
      </c>
    </row>
    <row r="773" spans="9:12" x14ac:dyDescent="0.2">
      <c r="J773" s="65"/>
      <c r="K773" t="str">
        <f t="shared" si="10"/>
        <v xml:space="preserve"> </v>
      </c>
      <c r="L773">
        <f t="shared" si="11"/>
        <v>0</v>
      </c>
    </row>
    <row r="774" spans="9:12" x14ac:dyDescent="0.2">
      <c r="J774" s="65"/>
      <c r="K774" t="str">
        <f t="shared" si="10"/>
        <v xml:space="preserve"> </v>
      </c>
      <c r="L774">
        <f t="shared" si="11"/>
        <v>0</v>
      </c>
    </row>
    <row r="775" spans="9:12" x14ac:dyDescent="0.2">
      <c r="J775" s="65"/>
      <c r="K775" t="str">
        <f t="shared" si="10"/>
        <v xml:space="preserve"> </v>
      </c>
      <c r="L775">
        <f t="shared" si="11"/>
        <v>0</v>
      </c>
    </row>
    <row r="776" spans="9:12" x14ac:dyDescent="0.2">
      <c r="J776" s="65"/>
      <c r="K776" t="str">
        <f t="shared" si="10"/>
        <v xml:space="preserve"> </v>
      </c>
      <c r="L776">
        <f t="shared" si="11"/>
        <v>0</v>
      </c>
    </row>
    <row r="777" spans="9:12" x14ac:dyDescent="0.2">
      <c r="I777" s="65"/>
      <c r="K777" t="str">
        <f t="shared" si="10"/>
        <v xml:space="preserve"> </v>
      </c>
      <c r="L777">
        <f t="shared" si="11"/>
        <v>0</v>
      </c>
    </row>
    <row r="778" spans="9:12" x14ac:dyDescent="0.2">
      <c r="I778" s="65"/>
      <c r="K778" t="str">
        <f t="shared" si="10"/>
        <v xml:space="preserve"> </v>
      </c>
      <c r="L778">
        <f t="shared" si="11"/>
        <v>0</v>
      </c>
    </row>
    <row r="779" spans="9:12" x14ac:dyDescent="0.2">
      <c r="I779" s="65"/>
      <c r="K779" t="str">
        <f t="shared" si="10"/>
        <v xml:space="preserve"> </v>
      </c>
      <c r="L779">
        <f t="shared" si="11"/>
        <v>0</v>
      </c>
    </row>
    <row r="780" spans="9:12" x14ac:dyDescent="0.2">
      <c r="I780" s="65"/>
      <c r="K780" t="str">
        <f t="shared" si="10"/>
        <v xml:space="preserve"> </v>
      </c>
      <c r="L780">
        <f t="shared" si="11"/>
        <v>0</v>
      </c>
    </row>
    <row r="781" spans="9:12" x14ac:dyDescent="0.2">
      <c r="I781" s="65"/>
      <c r="K781" t="str">
        <f t="shared" si="10"/>
        <v xml:space="preserve"> </v>
      </c>
      <c r="L781">
        <f t="shared" si="11"/>
        <v>0</v>
      </c>
    </row>
    <row r="782" spans="9:12" x14ac:dyDescent="0.2">
      <c r="I782" s="65"/>
      <c r="K782" t="str">
        <f t="shared" si="10"/>
        <v xml:space="preserve"> </v>
      </c>
      <c r="L782">
        <f t="shared" si="11"/>
        <v>0</v>
      </c>
    </row>
    <row r="783" spans="9:12" x14ac:dyDescent="0.2">
      <c r="I783" s="65"/>
      <c r="K783" t="str">
        <f t="shared" si="10"/>
        <v xml:space="preserve"> </v>
      </c>
      <c r="L783">
        <f t="shared" si="11"/>
        <v>0</v>
      </c>
    </row>
    <row r="784" spans="9:12" x14ac:dyDescent="0.2">
      <c r="I784" s="65"/>
      <c r="K784" t="str">
        <f t="shared" si="10"/>
        <v xml:space="preserve"> </v>
      </c>
      <c r="L784">
        <f t="shared" si="11"/>
        <v>0</v>
      </c>
    </row>
    <row r="785" spans="9:12" x14ac:dyDescent="0.2">
      <c r="I785" s="65"/>
      <c r="K785" t="str">
        <f t="shared" si="10"/>
        <v xml:space="preserve"> </v>
      </c>
      <c r="L785">
        <f t="shared" si="11"/>
        <v>0</v>
      </c>
    </row>
    <row r="786" spans="9:12" x14ac:dyDescent="0.2">
      <c r="I786" s="65"/>
      <c r="K786" t="str">
        <f t="shared" si="10"/>
        <v xml:space="preserve"> </v>
      </c>
      <c r="L786">
        <f t="shared" si="11"/>
        <v>0</v>
      </c>
    </row>
    <row r="787" spans="9:12" x14ac:dyDescent="0.2">
      <c r="I787" s="65"/>
      <c r="K787" t="str">
        <f t="shared" si="10"/>
        <v xml:space="preserve"> </v>
      </c>
      <c r="L787">
        <f t="shared" si="11"/>
        <v>0</v>
      </c>
    </row>
    <row r="788" spans="9:12" x14ac:dyDescent="0.2">
      <c r="I788" s="65"/>
      <c r="K788" t="str">
        <f t="shared" si="10"/>
        <v xml:space="preserve"> </v>
      </c>
      <c r="L788">
        <f t="shared" si="11"/>
        <v>0</v>
      </c>
    </row>
    <row r="789" spans="9:12" x14ac:dyDescent="0.2">
      <c r="I789" s="65"/>
      <c r="K789" t="str">
        <f t="shared" si="10"/>
        <v xml:space="preserve"> </v>
      </c>
      <c r="L789">
        <f t="shared" si="11"/>
        <v>0</v>
      </c>
    </row>
    <row r="790" spans="9:12" x14ac:dyDescent="0.2">
      <c r="I790" s="65"/>
      <c r="K790" t="str">
        <f t="shared" si="10"/>
        <v xml:space="preserve"> </v>
      </c>
      <c r="L790">
        <f t="shared" si="11"/>
        <v>0</v>
      </c>
    </row>
    <row r="791" spans="9:12" x14ac:dyDescent="0.2">
      <c r="I791" s="65"/>
      <c r="K791" t="str">
        <f t="shared" si="10"/>
        <v xml:space="preserve"> </v>
      </c>
      <c r="L791">
        <f t="shared" si="11"/>
        <v>0</v>
      </c>
    </row>
    <row r="792" spans="9:12" x14ac:dyDescent="0.2">
      <c r="I792" s="65"/>
      <c r="K792" t="str">
        <f t="shared" si="10"/>
        <v xml:space="preserve"> </v>
      </c>
      <c r="L792">
        <f t="shared" si="11"/>
        <v>0</v>
      </c>
    </row>
    <row r="793" spans="9:12" x14ac:dyDescent="0.2">
      <c r="I793" s="65"/>
      <c r="K793" t="str">
        <f t="shared" si="10"/>
        <v xml:space="preserve"> </v>
      </c>
      <c r="L793">
        <f t="shared" si="11"/>
        <v>0</v>
      </c>
    </row>
    <row r="794" spans="9:12" x14ac:dyDescent="0.2">
      <c r="I794" s="65"/>
      <c r="K794" t="str">
        <f t="shared" si="10"/>
        <v xml:space="preserve"> </v>
      </c>
      <c r="L794">
        <f t="shared" si="11"/>
        <v>0</v>
      </c>
    </row>
    <row r="795" spans="9:12" x14ac:dyDescent="0.2">
      <c r="I795" s="65"/>
      <c r="K795" t="str">
        <f t="shared" si="10"/>
        <v xml:space="preserve"> </v>
      </c>
      <c r="L795">
        <f t="shared" si="11"/>
        <v>0</v>
      </c>
    </row>
    <row r="796" spans="9:12" x14ac:dyDescent="0.2">
      <c r="I796" s="65"/>
      <c r="K796" t="str">
        <f t="shared" si="10"/>
        <v xml:space="preserve"> </v>
      </c>
      <c r="L796">
        <f t="shared" si="11"/>
        <v>0</v>
      </c>
    </row>
    <row r="797" spans="9:12" x14ac:dyDescent="0.2">
      <c r="I797" s="65"/>
      <c r="K797" t="str">
        <f t="shared" si="10"/>
        <v xml:space="preserve"> </v>
      </c>
      <c r="L797">
        <f t="shared" si="11"/>
        <v>0</v>
      </c>
    </row>
    <row r="798" spans="9:12" x14ac:dyDescent="0.2">
      <c r="I798" s="65"/>
      <c r="K798" t="str">
        <f t="shared" si="10"/>
        <v xml:space="preserve"> </v>
      </c>
      <c r="L798">
        <f t="shared" si="11"/>
        <v>0</v>
      </c>
    </row>
    <row r="799" spans="9:12" x14ac:dyDescent="0.2">
      <c r="I799" s="65"/>
      <c r="K799" t="str">
        <f t="shared" si="10"/>
        <v xml:space="preserve"> </v>
      </c>
      <c r="L799">
        <f t="shared" si="11"/>
        <v>0</v>
      </c>
    </row>
    <row r="800" spans="9:12" x14ac:dyDescent="0.2">
      <c r="I800" s="65"/>
      <c r="K800" t="str">
        <f t="shared" si="10"/>
        <v xml:space="preserve"> </v>
      </c>
      <c r="L800">
        <f t="shared" si="11"/>
        <v>0</v>
      </c>
    </row>
    <row r="801" spans="9:12" x14ac:dyDescent="0.2">
      <c r="I801" s="65"/>
      <c r="K801" t="str">
        <f t="shared" si="10"/>
        <v xml:space="preserve"> </v>
      </c>
      <c r="L801">
        <f t="shared" si="11"/>
        <v>0</v>
      </c>
    </row>
    <row r="802" spans="9:12" x14ac:dyDescent="0.2">
      <c r="I802" s="65"/>
      <c r="K802" t="str">
        <f t="shared" si="10"/>
        <v xml:space="preserve"> </v>
      </c>
      <c r="L802">
        <f t="shared" si="11"/>
        <v>0</v>
      </c>
    </row>
    <row r="803" spans="9:12" x14ac:dyDescent="0.2">
      <c r="I803" s="65"/>
      <c r="K803" t="str">
        <f t="shared" si="10"/>
        <v xml:space="preserve"> </v>
      </c>
      <c r="L803">
        <f t="shared" si="11"/>
        <v>0</v>
      </c>
    </row>
    <row r="804" spans="9:12" x14ac:dyDescent="0.2">
      <c r="I804" s="65"/>
      <c r="K804" t="str">
        <f t="shared" si="10"/>
        <v xml:space="preserve"> </v>
      </c>
      <c r="L804">
        <f t="shared" si="11"/>
        <v>0</v>
      </c>
    </row>
    <row r="805" spans="9:12" x14ac:dyDescent="0.2">
      <c r="I805" s="65"/>
      <c r="K805" t="str">
        <f t="shared" si="10"/>
        <v xml:space="preserve"> </v>
      </c>
      <c r="L805">
        <f t="shared" si="11"/>
        <v>0</v>
      </c>
    </row>
    <row r="806" spans="9:12" x14ac:dyDescent="0.2">
      <c r="I806" s="65"/>
      <c r="K806" t="str">
        <f t="shared" si="10"/>
        <v xml:space="preserve"> </v>
      </c>
      <c r="L806">
        <f t="shared" si="11"/>
        <v>0</v>
      </c>
    </row>
    <row r="807" spans="9:12" x14ac:dyDescent="0.2">
      <c r="I807" s="65"/>
      <c r="K807" t="str">
        <f t="shared" si="10"/>
        <v xml:space="preserve"> </v>
      </c>
      <c r="L807">
        <f t="shared" si="11"/>
        <v>0</v>
      </c>
    </row>
    <row r="808" spans="9:12" x14ac:dyDescent="0.2">
      <c r="I808" s="65"/>
      <c r="K808" t="str">
        <f t="shared" si="10"/>
        <v xml:space="preserve"> </v>
      </c>
      <c r="L808">
        <f t="shared" si="11"/>
        <v>0</v>
      </c>
    </row>
    <row r="809" spans="9:12" x14ac:dyDescent="0.2">
      <c r="I809" s="65"/>
      <c r="K809" t="str">
        <f t="shared" si="10"/>
        <v xml:space="preserve"> </v>
      </c>
      <c r="L809">
        <f t="shared" si="11"/>
        <v>0</v>
      </c>
    </row>
    <row r="810" spans="9:12" x14ac:dyDescent="0.2">
      <c r="I810" s="65"/>
      <c r="K810" t="str">
        <f t="shared" si="10"/>
        <v xml:space="preserve"> </v>
      </c>
      <c r="L810">
        <f t="shared" si="11"/>
        <v>0</v>
      </c>
    </row>
    <row r="811" spans="9:12" x14ac:dyDescent="0.2">
      <c r="I811" s="65"/>
      <c r="K811" t="str">
        <f t="shared" si="10"/>
        <v xml:space="preserve"> </v>
      </c>
      <c r="L811">
        <f t="shared" si="11"/>
        <v>0</v>
      </c>
    </row>
    <row r="812" spans="9:12" x14ac:dyDescent="0.2">
      <c r="I812" s="65"/>
      <c r="K812" t="str">
        <f t="shared" si="10"/>
        <v xml:space="preserve"> </v>
      </c>
      <c r="L812">
        <f t="shared" si="11"/>
        <v>0</v>
      </c>
    </row>
    <row r="813" spans="9:12" x14ac:dyDescent="0.2">
      <c r="I813" s="65"/>
      <c r="K813" t="str">
        <f t="shared" si="10"/>
        <v xml:space="preserve"> </v>
      </c>
      <c r="L813">
        <f t="shared" si="11"/>
        <v>0</v>
      </c>
    </row>
    <row r="814" spans="9:12" x14ac:dyDescent="0.2">
      <c r="I814" s="65"/>
      <c r="K814" t="str">
        <f t="shared" si="10"/>
        <v xml:space="preserve"> </v>
      </c>
      <c r="L814">
        <f t="shared" si="11"/>
        <v>0</v>
      </c>
    </row>
    <row r="815" spans="9:12" x14ac:dyDescent="0.2">
      <c r="I815" s="65"/>
      <c r="K815" t="str">
        <f t="shared" si="10"/>
        <v xml:space="preserve"> </v>
      </c>
      <c r="L815">
        <f t="shared" si="11"/>
        <v>0</v>
      </c>
    </row>
    <row r="816" spans="9:12" x14ac:dyDescent="0.2">
      <c r="I816" s="65"/>
      <c r="K816" t="str">
        <f t="shared" si="10"/>
        <v xml:space="preserve"> </v>
      </c>
      <c r="L816">
        <f t="shared" si="11"/>
        <v>0</v>
      </c>
    </row>
    <row r="817" spans="9:12" x14ac:dyDescent="0.2">
      <c r="I817" s="65"/>
      <c r="K817" t="str">
        <f t="shared" si="10"/>
        <v xml:space="preserve"> </v>
      </c>
      <c r="L817">
        <f t="shared" si="11"/>
        <v>0</v>
      </c>
    </row>
    <row r="818" spans="9:12" x14ac:dyDescent="0.2">
      <c r="I818" s="65"/>
      <c r="K818" t="str">
        <f t="shared" si="10"/>
        <v xml:space="preserve"> </v>
      </c>
      <c r="L818">
        <f t="shared" si="11"/>
        <v>0</v>
      </c>
    </row>
    <row r="819" spans="9:12" x14ac:dyDescent="0.2">
      <c r="I819" s="65"/>
      <c r="K819" t="str">
        <f t="shared" si="10"/>
        <v xml:space="preserve"> </v>
      </c>
      <c r="L819">
        <f t="shared" si="11"/>
        <v>0</v>
      </c>
    </row>
    <row r="820" spans="9:12" x14ac:dyDescent="0.2">
      <c r="I820" s="65"/>
      <c r="K820" t="str">
        <f t="shared" si="10"/>
        <v xml:space="preserve"> </v>
      </c>
      <c r="L820">
        <f t="shared" si="11"/>
        <v>0</v>
      </c>
    </row>
    <row r="821" spans="9:12" x14ac:dyDescent="0.2">
      <c r="I821" s="65"/>
      <c r="K821" t="str">
        <f t="shared" si="10"/>
        <v xml:space="preserve"> </v>
      </c>
      <c r="L821">
        <f t="shared" si="11"/>
        <v>0</v>
      </c>
    </row>
    <row r="822" spans="9:12" x14ac:dyDescent="0.2">
      <c r="I822" s="65"/>
      <c r="K822" t="str">
        <f t="shared" si="10"/>
        <v xml:space="preserve"> </v>
      </c>
      <c r="L822">
        <f t="shared" si="11"/>
        <v>0</v>
      </c>
    </row>
    <row r="823" spans="9:12" x14ac:dyDescent="0.2">
      <c r="I823" s="65"/>
      <c r="K823" t="str">
        <f t="shared" si="10"/>
        <v xml:space="preserve"> </v>
      </c>
      <c r="L823">
        <f t="shared" si="11"/>
        <v>0</v>
      </c>
    </row>
    <row r="824" spans="9:12" x14ac:dyDescent="0.2">
      <c r="I824" s="65"/>
      <c r="K824" t="str">
        <f t="shared" si="10"/>
        <v xml:space="preserve"> </v>
      </c>
      <c r="L824">
        <f t="shared" si="11"/>
        <v>0</v>
      </c>
    </row>
    <row r="825" spans="9:12" x14ac:dyDescent="0.2">
      <c r="I825" s="65"/>
      <c r="K825" t="str">
        <f t="shared" si="10"/>
        <v xml:space="preserve"> </v>
      </c>
      <c r="L825">
        <f t="shared" si="11"/>
        <v>0</v>
      </c>
    </row>
    <row r="826" spans="9:12" x14ac:dyDescent="0.2">
      <c r="I826" s="65"/>
      <c r="K826" t="str">
        <f t="shared" si="10"/>
        <v xml:space="preserve"> </v>
      </c>
      <c r="L826">
        <f t="shared" si="11"/>
        <v>0</v>
      </c>
    </row>
    <row r="827" spans="9:12" x14ac:dyDescent="0.2">
      <c r="I827" s="65"/>
      <c r="K827" t="str">
        <f t="shared" si="10"/>
        <v xml:space="preserve"> </v>
      </c>
      <c r="L827">
        <f t="shared" si="11"/>
        <v>0</v>
      </c>
    </row>
    <row r="828" spans="9:12" x14ac:dyDescent="0.2">
      <c r="I828" s="65"/>
      <c r="K828" t="str">
        <f t="shared" si="10"/>
        <v xml:space="preserve"> </v>
      </c>
      <c r="L828">
        <f t="shared" si="11"/>
        <v>0</v>
      </c>
    </row>
    <row r="829" spans="9:12" x14ac:dyDescent="0.2">
      <c r="I829" s="65"/>
      <c r="K829" t="str">
        <f t="shared" si="10"/>
        <v xml:space="preserve"> </v>
      </c>
      <c r="L829">
        <f t="shared" si="11"/>
        <v>0</v>
      </c>
    </row>
    <row r="830" spans="9:12" x14ac:dyDescent="0.2">
      <c r="I830" s="65"/>
      <c r="K830" t="str">
        <f t="shared" si="10"/>
        <v xml:space="preserve"> </v>
      </c>
      <c r="L830">
        <f t="shared" si="11"/>
        <v>0</v>
      </c>
    </row>
    <row r="831" spans="9:12" x14ac:dyDescent="0.2">
      <c r="I831" s="65"/>
      <c r="K831" t="str">
        <f t="shared" si="10"/>
        <v xml:space="preserve"> </v>
      </c>
      <c r="L831">
        <f t="shared" si="11"/>
        <v>0</v>
      </c>
    </row>
    <row r="832" spans="9:12" x14ac:dyDescent="0.2">
      <c r="I832" s="65"/>
      <c r="K832" t="str">
        <f t="shared" si="10"/>
        <v xml:space="preserve"> </v>
      </c>
      <c r="L832">
        <f t="shared" si="11"/>
        <v>0</v>
      </c>
    </row>
    <row r="833" spans="9:12" x14ac:dyDescent="0.2">
      <c r="I833" s="65"/>
      <c r="K833" t="str">
        <f t="shared" si="10"/>
        <v xml:space="preserve"> </v>
      </c>
      <c r="L833">
        <f t="shared" si="11"/>
        <v>0</v>
      </c>
    </row>
    <row r="834" spans="9:12" x14ac:dyDescent="0.2">
      <c r="I834" s="65"/>
      <c r="K834" t="str">
        <f t="shared" ref="K834:K897" si="12">CONCATENATE(A834," ",+B834)</f>
        <v xml:space="preserve"> </v>
      </c>
      <c r="L834">
        <f t="shared" ref="L834:L897" si="13">F834</f>
        <v>0</v>
      </c>
    </row>
    <row r="835" spans="9:12" x14ac:dyDescent="0.2">
      <c r="I835" s="65"/>
      <c r="K835" t="str">
        <f t="shared" si="12"/>
        <v xml:space="preserve"> </v>
      </c>
      <c r="L835">
        <f t="shared" si="13"/>
        <v>0</v>
      </c>
    </row>
    <row r="836" spans="9:12" x14ac:dyDescent="0.2">
      <c r="I836" s="65"/>
      <c r="K836" t="str">
        <f t="shared" si="12"/>
        <v xml:space="preserve"> </v>
      </c>
      <c r="L836">
        <f t="shared" si="13"/>
        <v>0</v>
      </c>
    </row>
    <row r="837" spans="9:12" x14ac:dyDescent="0.2">
      <c r="I837" s="65"/>
      <c r="K837" t="str">
        <f t="shared" si="12"/>
        <v xml:space="preserve"> </v>
      </c>
      <c r="L837">
        <f t="shared" si="13"/>
        <v>0</v>
      </c>
    </row>
    <row r="838" spans="9:12" x14ac:dyDescent="0.2">
      <c r="I838" s="65"/>
      <c r="K838" t="str">
        <f t="shared" si="12"/>
        <v xml:space="preserve"> </v>
      </c>
      <c r="L838">
        <f t="shared" si="13"/>
        <v>0</v>
      </c>
    </row>
    <row r="839" spans="9:12" x14ac:dyDescent="0.2">
      <c r="I839" s="65"/>
      <c r="K839" t="str">
        <f t="shared" si="12"/>
        <v xml:space="preserve"> </v>
      </c>
      <c r="L839">
        <f t="shared" si="13"/>
        <v>0</v>
      </c>
    </row>
    <row r="840" spans="9:12" x14ac:dyDescent="0.2">
      <c r="I840" s="65"/>
      <c r="K840" t="str">
        <f t="shared" si="12"/>
        <v xml:space="preserve"> </v>
      </c>
      <c r="L840">
        <f t="shared" si="13"/>
        <v>0</v>
      </c>
    </row>
    <row r="841" spans="9:12" x14ac:dyDescent="0.2">
      <c r="I841" s="65"/>
      <c r="K841" t="str">
        <f t="shared" si="12"/>
        <v xml:space="preserve"> </v>
      </c>
      <c r="L841">
        <f t="shared" si="13"/>
        <v>0</v>
      </c>
    </row>
    <row r="842" spans="9:12" x14ac:dyDescent="0.2">
      <c r="I842" s="65"/>
      <c r="K842" t="str">
        <f t="shared" si="12"/>
        <v xml:space="preserve"> </v>
      </c>
      <c r="L842">
        <f t="shared" si="13"/>
        <v>0</v>
      </c>
    </row>
    <row r="843" spans="9:12" x14ac:dyDescent="0.2">
      <c r="I843" s="65"/>
      <c r="K843" t="str">
        <f t="shared" si="12"/>
        <v xml:space="preserve"> </v>
      </c>
      <c r="L843">
        <f t="shared" si="13"/>
        <v>0</v>
      </c>
    </row>
    <row r="844" spans="9:12" x14ac:dyDescent="0.2">
      <c r="I844" s="65"/>
      <c r="K844" t="str">
        <f t="shared" si="12"/>
        <v xml:space="preserve"> </v>
      </c>
      <c r="L844">
        <f t="shared" si="13"/>
        <v>0</v>
      </c>
    </row>
    <row r="845" spans="9:12" x14ac:dyDescent="0.2">
      <c r="I845" s="65"/>
      <c r="K845" t="str">
        <f t="shared" si="12"/>
        <v xml:space="preserve"> </v>
      </c>
      <c r="L845">
        <f t="shared" si="13"/>
        <v>0</v>
      </c>
    </row>
    <row r="846" spans="9:12" x14ac:dyDescent="0.2">
      <c r="I846" s="65"/>
      <c r="K846" t="str">
        <f t="shared" si="12"/>
        <v xml:space="preserve"> </v>
      </c>
      <c r="L846">
        <f t="shared" si="13"/>
        <v>0</v>
      </c>
    </row>
    <row r="847" spans="9:12" x14ac:dyDescent="0.2">
      <c r="I847" s="65"/>
      <c r="K847" t="str">
        <f t="shared" si="12"/>
        <v xml:space="preserve"> </v>
      </c>
      <c r="L847">
        <f t="shared" si="13"/>
        <v>0</v>
      </c>
    </row>
    <row r="848" spans="9:12" x14ac:dyDescent="0.2">
      <c r="I848" s="65"/>
      <c r="K848" t="str">
        <f t="shared" si="12"/>
        <v xml:space="preserve"> </v>
      </c>
      <c r="L848">
        <f t="shared" si="13"/>
        <v>0</v>
      </c>
    </row>
    <row r="849" spans="10:12" x14ac:dyDescent="0.2">
      <c r="J849" s="65"/>
      <c r="K849" t="str">
        <f t="shared" si="12"/>
        <v xml:space="preserve"> </v>
      </c>
      <c r="L849">
        <f t="shared" si="13"/>
        <v>0</v>
      </c>
    </row>
    <row r="850" spans="10:12" x14ac:dyDescent="0.2">
      <c r="J850" s="65"/>
      <c r="K850" t="str">
        <f t="shared" si="12"/>
        <v xml:space="preserve"> </v>
      </c>
      <c r="L850">
        <f t="shared" si="13"/>
        <v>0</v>
      </c>
    </row>
    <row r="851" spans="10:12" x14ac:dyDescent="0.2">
      <c r="J851" s="65"/>
      <c r="K851" t="str">
        <f t="shared" si="12"/>
        <v xml:space="preserve"> </v>
      </c>
      <c r="L851">
        <f t="shared" si="13"/>
        <v>0</v>
      </c>
    </row>
    <row r="852" spans="10:12" x14ac:dyDescent="0.2">
      <c r="J852" s="65"/>
      <c r="K852" t="str">
        <f t="shared" si="12"/>
        <v xml:space="preserve"> </v>
      </c>
      <c r="L852">
        <f t="shared" si="13"/>
        <v>0</v>
      </c>
    </row>
    <row r="853" spans="10:12" x14ac:dyDescent="0.2">
      <c r="J853" s="65"/>
      <c r="K853" t="str">
        <f t="shared" si="12"/>
        <v xml:space="preserve"> </v>
      </c>
      <c r="L853">
        <f t="shared" si="13"/>
        <v>0</v>
      </c>
    </row>
    <row r="854" spans="10:12" x14ac:dyDescent="0.2">
      <c r="J854" s="65"/>
      <c r="K854" t="str">
        <f t="shared" si="12"/>
        <v xml:space="preserve"> </v>
      </c>
      <c r="L854">
        <f t="shared" si="13"/>
        <v>0</v>
      </c>
    </row>
    <row r="855" spans="10:12" x14ac:dyDescent="0.2">
      <c r="J855" s="65"/>
      <c r="K855" t="str">
        <f t="shared" si="12"/>
        <v xml:space="preserve"> </v>
      </c>
      <c r="L855">
        <f t="shared" si="13"/>
        <v>0</v>
      </c>
    </row>
    <row r="856" spans="10:12" x14ac:dyDescent="0.2">
      <c r="J856" s="65"/>
      <c r="K856" t="str">
        <f t="shared" si="12"/>
        <v xml:space="preserve"> </v>
      </c>
      <c r="L856">
        <f t="shared" si="13"/>
        <v>0</v>
      </c>
    </row>
    <row r="857" spans="10:12" x14ac:dyDescent="0.2">
      <c r="J857" s="65"/>
      <c r="K857" t="str">
        <f t="shared" si="12"/>
        <v xml:space="preserve"> </v>
      </c>
      <c r="L857">
        <f t="shared" si="13"/>
        <v>0</v>
      </c>
    </row>
    <row r="858" spans="10:12" x14ac:dyDescent="0.2">
      <c r="J858" s="65"/>
      <c r="K858" t="str">
        <f t="shared" si="12"/>
        <v xml:space="preserve"> </v>
      </c>
      <c r="L858">
        <f t="shared" si="13"/>
        <v>0</v>
      </c>
    </row>
    <row r="859" spans="10:12" x14ac:dyDescent="0.2">
      <c r="J859" s="65"/>
      <c r="K859" t="str">
        <f t="shared" si="12"/>
        <v xml:space="preserve"> </v>
      </c>
      <c r="L859">
        <f t="shared" si="13"/>
        <v>0</v>
      </c>
    </row>
    <row r="860" spans="10:12" x14ac:dyDescent="0.2">
      <c r="J860" s="65"/>
      <c r="K860" t="str">
        <f t="shared" si="12"/>
        <v xml:space="preserve"> </v>
      </c>
      <c r="L860">
        <f t="shared" si="13"/>
        <v>0</v>
      </c>
    </row>
    <row r="861" spans="10:12" x14ac:dyDescent="0.2">
      <c r="J861" s="65"/>
      <c r="K861" t="str">
        <f t="shared" si="12"/>
        <v xml:space="preserve"> </v>
      </c>
      <c r="L861">
        <f t="shared" si="13"/>
        <v>0</v>
      </c>
    </row>
    <row r="862" spans="10:12" x14ac:dyDescent="0.2">
      <c r="J862" s="65"/>
      <c r="K862" t="str">
        <f t="shared" si="12"/>
        <v xml:space="preserve"> </v>
      </c>
      <c r="L862">
        <f t="shared" si="13"/>
        <v>0</v>
      </c>
    </row>
    <row r="863" spans="10:12" x14ac:dyDescent="0.2">
      <c r="J863" s="65"/>
      <c r="K863" t="str">
        <f t="shared" si="12"/>
        <v xml:space="preserve"> </v>
      </c>
      <c r="L863">
        <f t="shared" si="13"/>
        <v>0</v>
      </c>
    </row>
    <row r="864" spans="10:12" x14ac:dyDescent="0.2">
      <c r="J864" s="65"/>
      <c r="K864" t="str">
        <f t="shared" si="12"/>
        <v xml:space="preserve"> </v>
      </c>
      <c r="L864">
        <f t="shared" si="13"/>
        <v>0</v>
      </c>
    </row>
    <row r="865" spans="10:12" x14ac:dyDescent="0.2">
      <c r="J865" s="65"/>
      <c r="K865" t="str">
        <f t="shared" si="12"/>
        <v xml:space="preserve"> </v>
      </c>
      <c r="L865">
        <f t="shared" si="13"/>
        <v>0</v>
      </c>
    </row>
    <row r="866" spans="10:12" x14ac:dyDescent="0.2">
      <c r="J866" s="65"/>
      <c r="K866" t="str">
        <f t="shared" si="12"/>
        <v xml:space="preserve"> </v>
      </c>
      <c r="L866">
        <f t="shared" si="13"/>
        <v>0</v>
      </c>
    </row>
    <row r="867" spans="10:12" x14ac:dyDescent="0.2">
      <c r="J867" s="65"/>
      <c r="K867" t="str">
        <f t="shared" si="12"/>
        <v xml:space="preserve"> </v>
      </c>
      <c r="L867">
        <f t="shared" si="13"/>
        <v>0</v>
      </c>
    </row>
    <row r="868" spans="10:12" x14ac:dyDescent="0.2">
      <c r="J868" s="65"/>
      <c r="K868" t="str">
        <f t="shared" si="12"/>
        <v xml:space="preserve"> </v>
      </c>
      <c r="L868">
        <f t="shared" si="13"/>
        <v>0</v>
      </c>
    </row>
    <row r="869" spans="10:12" x14ac:dyDescent="0.2">
      <c r="J869" s="65"/>
      <c r="K869" t="str">
        <f t="shared" si="12"/>
        <v xml:space="preserve"> </v>
      </c>
      <c r="L869">
        <f t="shared" si="13"/>
        <v>0</v>
      </c>
    </row>
    <row r="870" spans="10:12" x14ac:dyDescent="0.2">
      <c r="J870" s="65"/>
      <c r="K870" t="str">
        <f t="shared" si="12"/>
        <v xml:space="preserve"> </v>
      </c>
      <c r="L870">
        <f t="shared" si="13"/>
        <v>0</v>
      </c>
    </row>
    <row r="871" spans="10:12" x14ac:dyDescent="0.2">
      <c r="J871" s="65"/>
      <c r="K871" t="str">
        <f t="shared" si="12"/>
        <v xml:space="preserve"> </v>
      </c>
      <c r="L871">
        <f t="shared" si="13"/>
        <v>0</v>
      </c>
    </row>
    <row r="872" spans="10:12" x14ac:dyDescent="0.2">
      <c r="J872" s="65"/>
      <c r="K872" t="str">
        <f t="shared" si="12"/>
        <v xml:space="preserve"> </v>
      </c>
      <c r="L872">
        <f t="shared" si="13"/>
        <v>0</v>
      </c>
    </row>
    <row r="873" spans="10:12" x14ac:dyDescent="0.2">
      <c r="J873" s="65"/>
      <c r="K873" t="str">
        <f t="shared" si="12"/>
        <v xml:space="preserve"> </v>
      </c>
      <c r="L873">
        <f t="shared" si="13"/>
        <v>0</v>
      </c>
    </row>
    <row r="874" spans="10:12" x14ac:dyDescent="0.2">
      <c r="J874" s="65"/>
      <c r="K874" t="str">
        <f t="shared" si="12"/>
        <v xml:space="preserve"> </v>
      </c>
      <c r="L874">
        <f t="shared" si="13"/>
        <v>0</v>
      </c>
    </row>
    <row r="875" spans="10:12" x14ac:dyDescent="0.2">
      <c r="J875" s="65"/>
      <c r="K875" t="str">
        <f t="shared" si="12"/>
        <v xml:space="preserve"> </v>
      </c>
      <c r="L875">
        <f t="shared" si="13"/>
        <v>0</v>
      </c>
    </row>
    <row r="876" spans="10:12" x14ac:dyDescent="0.2">
      <c r="J876" s="65"/>
      <c r="K876" t="str">
        <f t="shared" si="12"/>
        <v xml:space="preserve"> </v>
      </c>
      <c r="L876">
        <f t="shared" si="13"/>
        <v>0</v>
      </c>
    </row>
    <row r="877" spans="10:12" x14ac:dyDescent="0.2">
      <c r="J877" s="65"/>
      <c r="K877" t="str">
        <f t="shared" si="12"/>
        <v xml:space="preserve"> </v>
      </c>
      <c r="L877">
        <f t="shared" si="13"/>
        <v>0</v>
      </c>
    </row>
    <row r="878" spans="10:12" x14ac:dyDescent="0.2">
      <c r="J878" s="65"/>
      <c r="K878" t="str">
        <f t="shared" si="12"/>
        <v xml:space="preserve"> </v>
      </c>
      <c r="L878">
        <f t="shared" si="13"/>
        <v>0</v>
      </c>
    </row>
    <row r="879" spans="10:12" x14ac:dyDescent="0.2">
      <c r="J879" s="65"/>
      <c r="K879" t="str">
        <f t="shared" si="12"/>
        <v xml:space="preserve"> </v>
      </c>
      <c r="L879">
        <f t="shared" si="13"/>
        <v>0</v>
      </c>
    </row>
    <row r="880" spans="10:12" x14ac:dyDescent="0.2">
      <c r="J880" s="65"/>
      <c r="K880" t="str">
        <f t="shared" si="12"/>
        <v xml:space="preserve"> </v>
      </c>
      <c r="L880">
        <f t="shared" si="13"/>
        <v>0</v>
      </c>
    </row>
    <row r="881" spans="10:12" x14ac:dyDescent="0.2">
      <c r="J881" s="65"/>
      <c r="K881" t="str">
        <f t="shared" si="12"/>
        <v xml:space="preserve"> </v>
      </c>
      <c r="L881">
        <f t="shared" si="13"/>
        <v>0</v>
      </c>
    </row>
    <row r="882" spans="10:12" x14ac:dyDescent="0.2">
      <c r="J882" s="65"/>
      <c r="K882" t="str">
        <f t="shared" si="12"/>
        <v xml:space="preserve"> </v>
      </c>
      <c r="L882">
        <f t="shared" si="13"/>
        <v>0</v>
      </c>
    </row>
    <row r="883" spans="10:12" x14ac:dyDescent="0.2">
      <c r="J883" s="65"/>
      <c r="K883" t="str">
        <f t="shared" si="12"/>
        <v xml:space="preserve"> </v>
      </c>
      <c r="L883">
        <f t="shared" si="13"/>
        <v>0</v>
      </c>
    </row>
    <row r="884" spans="10:12" x14ac:dyDescent="0.2">
      <c r="J884" s="65"/>
      <c r="K884" t="str">
        <f t="shared" si="12"/>
        <v xml:space="preserve"> </v>
      </c>
      <c r="L884">
        <f t="shared" si="13"/>
        <v>0</v>
      </c>
    </row>
    <row r="885" spans="10:12" x14ac:dyDescent="0.2">
      <c r="J885" s="65"/>
      <c r="K885" t="str">
        <f t="shared" si="12"/>
        <v xml:space="preserve"> </v>
      </c>
      <c r="L885">
        <f t="shared" si="13"/>
        <v>0</v>
      </c>
    </row>
    <row r="886" spans="10:12" x14ac:dyDescent="0.2">
      <c r="J886" s="65"/>
      <c r="K886" t="str">
        <f t="shared" si="12"/>
        <v xml:space="preserve"> </v>
      </c>
      <c r="L886">
        <f t="shared" si="13"/>
        <v>0</v>
      </c>
    </row>
    <row r="887" spans="10:12" x14ac:dyDescent="0.2">
      <c r="J887" s="65"/>
      <c r="K887" t="str">
        <f t="shared" si="12"/>
        <v xml:space="preserve"> </v>
      </c>
      <c r="L887">
        <f t="shared" si="13"/>
        <v>0</v>
      </c>
    </row>
    <row r="888" spans="10:12" x14ac:dyDescent="0.2">
      <c r="J888" s="65"/>
      <c r="K888" t="str">
        <f t="shared" si="12"/>
        <v xml:space="preserve"> </v>
      </c>
      <c r="L888">
        <f t="shared" si="13"/>
        <v>0</v>
      </c>
    </row>
    <row r="889" spans="10:12" x14ac:dyDescent="0.2">
      <c r="J889" s="65"/>
      <c r="K889" t="str">
        <f t="shared" si="12"/>
        <v xml:space="preserve"> </v>
      </c>
      <c r="L889">
        <f t="shared" si="13"/>
        <v>0</v>
      </c>
    </row>
    <row r="890" spans="10:12" x14ac:dyDescent="0.2">
      <c r="J890" s="65"/>
      <c r="K890" t="str">
        <f t="shared" si="12"/>
        <v xml:space="preserve"> </v>
      </c>
      <c r="L890">
        <f t="shared" si="13"/>
        <v>0</v>
      </c>
    </row>
    <row r="891" spans="10:12" x14ac:dyDescent="0.2">
      <c r="J891" s="65"/>
      <c r="K891" t="str">
        <f t="shared" si="12"/>
        <v xml:space="preserve"> </v>
      </c>
      <c r="L891">
        <f t="shared" si="13"/>
        <v>0</v>
      </c>
    </row>
    <row r="892" spans="10:12" x14ac:dyDescent="0.2">
      <c r="J892" s="65"/>
      <c r="K892" t="str">
        <f t="shared" si="12"/>
        <v xml:space="preserve"> </v>
      </c>
      <c r="L892">
        <f t="shared" si="13"/>
        <v>0</v>
      </c>
    </row>
    <row r="893" spans="10:12" x14ac:dyDescent="0.2">
      <c r="J893" s="65"/>
      <c r="K893" t="str">
        <f t="shared" si="12"/>
        <v xml:space="preserve"> </v>
      </c>
      <c r="L893">
        <f t="shared" si="13"/>
        <v>0</v>
      </c>
    </row>
    <row r="894" spans="10:12" x14ac:dyDescent="0.2">
      <c r="J894" s="65"/>
      <c r="K894" t="str">
        <f t="shared" si="12"/>
        <v xml:space="preserve"> </v>
      </c>
      <c r="L894">
        <f t="shared" si="13"/>
        <v>0</v>
      </c>
    </row>
    <row r="895" spans="10:12" x14ac:dyDescent="0.2">
      <c r="J895" s="65"/>
      <c r="K895" t="str">
        <f t="shared" si="12"/>
        <v xml:space="preserve"> </v>
      </c>
      <c r="L895">
        <f t="shared" si="13"/>
        <v>0</v>
      </c>
    </row>
    <row r="896" spans="10:12" x14ac:dyDescent="0.2">
      <c r="J896" s="65"/>
      <c r="K896" t="str">
        <f t="shared" si="12"/>
        <v xml:space="preserve"> </v>
      </c>
      <c r="L896">
        <f t="shared" si="13"/>
        <v>0</v>
      </c>
    </row>
    <row r="897" spans="10:12" x14ac:dyDescent="0.2">
      <c r="J897" s="65"/>
      <c r="K897" t="str">
        <f t="shared" si="12"/>
        <v xml:space="preserve"> </v>
      </c>
      <c r="L897">
        <f t="shared" si="13"/>
        <v>0</v>
      </c>
    </row>
    <row r="898" spans="10:12" x14ac:dyDescent="0.2">
      <c r="J898" s="65"/>
      <c r="K898" t="str">
        <f t="shared" ref="K898:K961" si="14">CONCATENATE(A898," ",+B898)</f>
        <v xml:space="preserve"> </v>
      </c>
      <c r="L898">
        <f t="shared" ref="L898:L961" si="15">F898</f>
        <v>0</v>
      </c>
    </row>
    <row r="899" spans="10:12" x14ac:dyDescent="0.2">
      <c r="J899" s="65"/>
      <c r="K899" t="str">
        <f t="shared" si="14"/>
        <v xml:space="preserve"> </v>
      </c>
      <c r="L899">
        <f t="shared" si="15"/>
        <v>0</v>
      </c>
    </row>
    <row r="900" spans="10:12" x14ac:dyDescent="0.2">
      <c r="J900" s="65"/>
      <c r="K900" t="str">
        <f t="shared" si="14"/>
        <v xml:space="preserve"> </v>
      </c>
      <c r="L900">
        <f t="shared" si="15"/>
        <v>0</v>
      </c>
    </row>
    <row r="901" spans="10:12" x14ac:dyDescent="0.2">
      <c r="J901" s="65"/>
      <c r="K901" t="str">
        <f t="shared" si="14"/>
        <v xml:space="preserve"> </v>
      </c>
      <c r="L901">
        <f t="shared" si="15"/>
        <v>0</v>
      </c>
    </row>
    <row r="902" spans="10:12" x14ac:dyDescent="0.2">
      <c r="J902" s="65"/>
      <c r="K902" t="str">
        <f t="shared" si="14"/>
        <v xml:space="preserve"> </v>
      </c>
      <c r="L902">
        <f t="shared" si="15"/>
        <v>0</v>
      </c>
    </row>
    <row r="903" spans="10:12" x14ac:dyDescent="0.2">
      <c r="J903" s="65"/>
      <c r="K903" t="str">
        <f t="shared" si="14"/>
        <v xml:space="preserve"> </v>
      </c>
      <c r="L903">
        <f t="shared" si="15"/>
        <v>0</v>
      </c>
    </row>
    <row r="904" spans="10:12" x14ac:dyDescent="0.2">
      <c r="J904" s="65"/>
      <c r="K904" t="str">
        <f t="shared" si="14"/>
        <v xml:space="preserve"> </v>
      </c>
      <c r="L904">
        <f t="shared" si="15"/>
        <v>0</v>
      </c>
    </row>
    <row r="905" spans="10:12" x14ac:dyDescent="0.2">
      <c r="J905" s="65"/>
      <c r="K905" t="str">
        <f t="shared" si="14"/>
        <v xml:space="preserve"> </v>
      </c>
      <c r="L905">
        <f t="shared" si="15"/>
        <v>0</v>
      </c>
    </row>
    <row r="906" spans="10:12" x14ac:dyDescent="0.2">
      <c r="J906" s="65"/>
      <c r="K906" t="str">
        <f t="shared" si="14"/>
        <v xml:space="preserve"> </v>
      </c>
      <c r="L906">
        <f t="shared" si="15"/>
        <v>0</v>
      </c>
    </row>
    <row r="907" spans="10:12" x14ac:dyDescent="0.2">
      <c r="J907" s="65"/>
      <c r="K907" t="str">
        <f t="shared" si="14"/>
        <v xml:space="preserve"> </v>
      </c>
      <c r="L907">
        <f t="shared" si="15"/>
        <v>0</v>
      </c>
    </row>
    <row r="908" spans="10:12" x14ac:dyDescent="0.2">
      <c r="J908" s="65"/>
      <c r="K908" t="str">
        <f t="shared" si="14"/>
        <v xml:space="preserve"> </v>
      </c>
      <c r="L908">
        <f t="shared" si="15"/>
        <v>0</v>
      </c>
    </row>
    <row r="909" spans="10:12" x14ac:dyDescent="0.2">
      <c r="J909" s="65"/>
      <c r="K909" t="str">
        <f t="shared" si="14"/>
        <v xml:space="preserve"> </v>
      </c>
      <c r="L909">
        <f t="shared" si="15"/>
        <v>0</v>
      </c>
    </row>
    <row r="910" spans="10:12" x14ac:dyDescent="0.2">
      <c r="J910" s="65"/>
      <c r="K910" t="str">
        <f t="shared" si="14"/>
        <v xml:space="preserve"> </v>
      </c>
      <c r="L910">
        <f t="shared" si="15"/>
        <v>0</v>
      </c>
    </row>
    <row r="911" spans="10:12" x14ac:dyDescent="0.2">
      <c r="J911" s="65"/>
      <c r="K911" t="str">
        <f t="shared" si="14"/>
        <v xml:space="preserve"> </v>
      </c>
      <c r="L911">
        <f t="shared" si="15"/>
        <v>0</v>
      </c>
    </row>
    <row r="912" spans="10:12" x14ac:dyDescent="0.2">
      <c r="J912" s="65"/>
      <c r="K912" t="str">
        <f t="shared" si="14"/>
        <v xml:space="preserve"> </v>
      </c>
      <c r="L912">
        <f t="shared" si="15"/>
        <v>0</v>
      </c>
    </row>
    <row r="913" spans="10:12" x14ac:dyDescent="0.2">
      <c r="J913" s="65"/>
      <c r="K913" t="str">
        <f t="shared" si="14"/>
        <v xml:space="preserve"> </v>
      </c>
      <c r="L913">
        <f t="shared" si="15"/>
        <v>0</v>
      </c>
    </row>
    <row r="914" spans="10:12" x14ac:dyDescent="0.2">
      <c r="J914" s="65"/>
      <c r="K914" t="str">
        <f t="shared" si="14"/>
        <v xml:space="preserve"> </v>
      </c>
      <c r="L914">
        <f t="shared" si="15"/>
        <v>0</v>
      </c>
    </row>
    <row r="915" spans="10:12" x14ac:dyDescent="0.2">
      <c r="J915" s="65"/>
      <c r="K915" t="str">
        <f t="shared" si="14"/>
        <v xml:space="preserve"> </v>
      </c>
      <c r="L915">
        <f t="shared" si="15"/>
        <v>0</v>
      </c>
    </row>
    <row r="916" spans="10:12" x14ac:dyDescent="0.2">
      <c r="J916" s="65"/>
      <c r="K916" t="str">
        <f t="shared" si="14"/>
        <v xml:space="preserve"> </v>
      </c>
      <c r="L916">
        <f t="shared" si="15"/>
        <v>0</v>
      </c>
    </row>
    <row r="917" spans="10:12" x14ac:dyDescent="0.2">
      <c r="J917" s="65"/>
      <c r="K917" t="str">
        <f t="shared" si="14"/>
        <v xml:space="preserve"> </v>
      </c>
      <c r="L917">
        <f t="shared" si="15"/>
        <v>0</v>
      </c>
    </row>
    <row r="918" spans="10:12" x14ac:dyDescent="0.2">
      <c r="J918" s="65"/>
      <c r="K918" t="str">
        <f t="shared" si="14"/>
        <v xml:space="preserve"> </v>
      </c>
      <c r="L918">
        <f t="shared" si="15"/>
        <v>0</v>
      </c>
    </row>
    <row r="919" spans="10:12" x14ac:dyDescent="0.2">
      <c r="J919" s="65"/>
      <c r="K919" t="str">
        <f t="shared" si="14"/>
        <v xml:space="preserve"> </v>
      </c>
      <c r="L919">
        <f t="shared" si="15"/>
        <v>0</v>
      </c>
    </row>
    <row r="920" spans="10:12" x14ac:dyDescent="0.2">
      <c r="J920" s="65"/>
      <c r="K920" t="str">
        <f t="shared" si="14"/>
        <v xml:space="preserve"> </v>
      </c>
      <c r="L920">
        <f t="shared" si="15"/>
        <v>0</v>
      </c>
    </row>
    <row r="921" spans="10:12" x14ac:dyDescent="0.2">
      <c r="J921" s="65"/>
      <c r="K921" t="str">
        <f t="shared" si="14"/>
        <v xml:space="preserve"> </v>
      </c>
      <c r="L921">
        <f t="shared" si="15"/>
        <v>0</v>
      </c>
    </row>
    <row r="922" spans="10:12" x14ac:dyDescent="0.2">
      <c r="J922" s="65"/>
      <c r="K922" t="str">
        <f t="shared" si="14"/>
        <v xml:space="preserve"> </v>
      </c>
      <c r="L922">
        <f t="shared" si="15"/>
        <v>0</v>
      </c>
    </row>
    <row r="923" spans="10:12" x14ac:dyDescent="0.2">
      <c r="J923" s="65"/>
      <c r="K923" t="str">
        <f t="shared" si="14"/>
        <v xml:space="preserve"> </v>
      </c>
      <c r="L923">
        <f t="shared" si="15"/>
        <v>0</v>
      </c>
    </row>
    <row r="924" spans="10:12" x14ac:dyDescent="0.2">
      <c r="J924" s="65"/>
      <c r="K924" t="str">
        <f t="shared" si="14"/>
        <v xml:space="preserve"> </v>
      </c>
      <c r="L924">
        <f t="shared" si="15"/>
        <v>0</v>
      </c>
    </row>
    <row r="925" spans="10:12" x14ac:dyDescent="0.2">
      <c r="J925" s="65"/>
      <c r="K925" t="str">
        <f t="shared" si="14"/>
        <v xml:space="preserve"> </v>
      </c>
      <c r="L925">
        <f t="shared" si="15"/>
        <v>0</v>
      </c>
    </row>
    <row r="926" spans="10:12" x14ac:dyDescent="0.2">
      <c r="J926" s="65"/>
      <c r="K926" t="str">
        <f t="shared" si="14"/>
        <v xml:space="preserve"> </v>
      </c>
      <c r="L926">
        <f t="shared" si="15"/>
        <v>0</v>
      </c>
    </row>
    <row r="927" spans="10:12" x14ac:dyDescent="0.2">
      <c r="J927" s="65"/>
      <c r="K927" t="str">
        <f t="shared" si="14"/>
        <v xml:space="preserve"> </v>
      </c>
      <c r="L927">
        <f t="shared" si="15"/>
        <v>0</v>
      </c>
    </row>
    <row r="928" spans="10:12" x14ac:dyDescent="0.2">
      <c r="J928" s="65"/>
      <c r="K928" t="str">
        <f t="shared" si="14"/>
        <v xml:space="preserve"> </v>
      </c>
      <c r="L928">
        <f t="shared" si="15"/>
        <v>0</v>
      </c>
    </row>
    <row r="929" spans="10:12" x14ac:dyDescent="0.2">
      <c r="J929" s="65"/>
      <c r="K929" t="str">
        <f t="shared" si="14"/>
        <v xml:space="preserve"> </v>
      </c>
      <c r="L929">
        <f t="shared" si="15"/>
        <v>0</v>
      </c>
    </row>
    <row r="930" spans="10:12" x14ac:dyDescent="0.2">
      <c r="J930" s="65"/>
      <c r="K930" t="str">
        <f t="shared" si="14"/>
        <v xml:space="preserve"> </v>
      </c>
      <c r="L930">
        <f t="shared" si="15"/>
        <v>0</v>
      </c>
    </row>
    <row r="931" spans="10:12" x14ac:dyDescent="0.2">
      <c r="J931" s="65"/>
      <c r="K931" t="str">
        <f t="shared" si="14"/>
        <v xml:space="preserve"> </v>
      </c>
      <c r="L931">
        <f t="shared" si="15"/>
        <v>0</v>
      </c>
    </row>
    <row r="932" spans="10:12" x14ac:dyDescent="0.2">
      <c r="J932" s="65"/>
      <c r="K932" t="str">
        <f t="shared" si="14"/>
        <v xml:space="preserve"> </v>
      </c>
      <c r="L932">
        <f t="shared" si="15"/>
        <v>0</v>
      </c>
    </row>
    <row r="933" spans="10:12" x14ac:dyDescent="0.2">
      <c r="J933" s="65"/>
      <c r="K933" t="str">
        <f t="shared" si="14"/>
        <v xml:space="preserve"> </v>
      </c>
      <c r="L933">
        <f t="shared" si="15"/>
        <v>0</v>
      </c>
    </row>
    <row r="934" spans="10:12" x14ac:dyDescent="0.2">
      <c r="J934" s="65"/>
      <c r="K934" t="str">
        <f t="shared" si="14"/>
        <v xml:space="preserve"> </v>
      </c>
      <c r="L934">
        <f t="shared" si="15"/>
        <v>0</v>
      </c>
    </row>
    <row r="935" spans="10:12" x14ac:dyDescent="0.2">
      <c r="J935" s="65"/>
      <c r="K935" t="str">
        <f t="shared" si="14"/>
        <v xml:space="preserve"> </v>
      </c>
      <c r="L935">
        <f t="shared" si="15"/>
        <v>0</v>
      </c>
    </row>
    <row r="936" spans="10:12" x14ac:dyDescent="0.2">
      <c r="J936" s="65"/>
      <c r="K936" t="str">
        <f t="shared" si="14"/>
        <v xml:space="preserve"> </v>
      </c>
      <c r="L936">
        <f t="shared" si="15"/>
        <v>0</v>
      </c>
    </row>
    <row r="937" spans="10:12" x14ac:dyDescent="0.2">
      <c r="J937" s="65"/>
      <c r="K937" t="str">
        <f t="shared" si="14"/>
        <v xml:space="preserve"> </v>
      </c>
      <c r="L937">
        <f t="shared" si="15"/>
        <v>0</v>
      </c>
    </row>
    <row r="938" spans="10:12" x14ac:dyDescent="0.2">
      <c r="J938" s="65"/>
      <c r="K938" t="str">
        <f t="shared" si="14"/>
        <v xml:space="preserve"> </v>
      </c>
      <c r="L938">
        <f t="shared" si="15"/>
        <v>0</v>
      </c>
    </row>
    <row r="939" spans="10:12" x14ac:dyDescent="0.2">
      <c r="J939" s="65"/>
      <c r="K939" t="str">
        <f t="shared" si="14"/>
        <v xml:space="preserve"> </v>
      </c>
      <c r="L939">
        <f t="shared" si="15"/>
        <v>0</v>
      </c>
    </row>
    <row r="940" spans="10:12" x14ac:dyDescent="0.2">
      <c r="J940" s="65"/>
      <c r="K940" t="str">
        <f t="shared" si="14"/>
        <v xml:space="preserve"> </v>
      </c>
      <c r="L940">
        <f t="shared" si="15"/>
        <v>0</v>
      </c>
    </row>
    <row r="941" spans="10:12" x14ac:dyDescent="0.2">
      <c r="J941" s="65"/>
      <c r="K941" t="str">
        <f t="shared" si="14"/>
        <v xml:space="preserve"> </v>
      </c>
      <c r="L941">
        <f t="shared" si="15"/>
        <v>0</v>
      </c>
    </row>
    <row r="942" spans="10:12" x14ac:dyDescent="0.2">
      <c r="J942" s="65"/>
      <c r="K942" t="str">
        <f t="shared" si="14"/>
        <v xml:space="preserve"> </v>
      </c>
      <c r="L942">
        <f t="shared" si="15"/>
        <v>0</v>
      </c>
    </row>
    <row r="943" spans="10:12" x14ac:dyDescent="0.2">
      <c r="J943" s="65"/>
      <c r="K943" t="str">
        <f t="shared" si="14"/>
        <v xml:space="preserve"> </v>
      </c>
      <c r="L943">
        <f t="shared" si="15"/>
        <v>0</v>
      </c>
    </row>
    <row r="944" spans="10:12" x14ac:dyDescent="0.2">
      <c r="J944" s="65"/>
      <c r="K944" t="str">
        <f t="shared" si="14"/>
        <v xml:space="preserve"> </v>
      </c>
      <c r="L944">
        <f t="shared" si="15"/>
        <v>0</v>
      </c>
    </row>
    <row r="945" spans="10:12" x14ac:dyDescent="0.2">
      <c r="J945" s="65"/>
      <c r="K945" t="str">
        <f t="shared" si="14"/>
        <v xml:space="preserve"> </v>
      </c>
      <c r="L945">
        <f t="shared" si="15"/>
        <v>0</v>
      </c>
    </row>
    <row r="946" spans="10:12" x14ac:dyDescent="0.2">
      <c r="J946" s="65"/>
      <c r="K946" t="str">
        <f t="shared" si="14"/>
        <v xml:space="preserve"> </v>
      </c>
      <c r="L946">
        <f t="shared" si="15"/>
        <v>0</v>
      </c>
    </row>
    <row r="947" spans="10:12" x14ac:dyDescent="0.2">
      <c r="J947" s="65"/>
      <c r="K947" t="str">
        <f t="shared" si="14"/>
        <v xml:space="preserve"> </v>
      </c>
      <c r="L947">
        <f t="shared" si="15"/>
        <v>0</v>
      </c>
    </row>
    <row r="948" spans="10:12" x14ac:dyDescent="0.2">
      <c r="J948" s="65"/>
      <c r="K948" t="str">
        <f t="shared" si="14"/>
        <v xml:space="preserve"> </v>
      </c>
      <c r="L948">
        <f t="shared" si="15"/>
        <v>0</v>
      </c>
    </row>
    <row r="949" spans="10:12" x14ac:dyDescent="0.2">
      <c r="J949" s="65"/>
      <c r="K949" t="str">
        <f t="shared" si="14"/>
        <v xml:space="preserve"> </v>
      </c>
      <c r="L949">
        <f t="shared" si="15"/>
        <v>0</v>
      </c>
    </row>
    <row r="950" spans="10:12" x14ac:dyDescent="0.2">
      <c r="J950" s="65"/>
      <c r="K950" t="str">
        <f t="shared" si="14"/>
        <v xml:space="preserve"> </v>
      </c>
      <c r="L950">
        <f t="shared" si="15"/>
        <v>0</v>
      </c>
    </row>
    <row r="951" spans="10:12" x14ac:dyDescent="0.2">
      <c r="J951" s="65"/>
      <c r="K951" t="str">
        <f t="shared" si="14"/>
        <v xml:space="preserve"> </v>
      </c>
      <c r="L951">
        <f t="shared" si="15"/>
        <v>0</v>
      </c>
    </row>
    <row r="952" spans="10:12" x14ac:dyDescent="0.2">
      <c r="J952" s="65"/>
      <c r="K952" t="str">
        <f t="shared" si="14"/>
        <v xml:space="preserve"> </v>
      </c>
      <c r="L952">
        <f t="shared" si="15"/>
        <v>0</v>
      </c>
    </row>
    <row r="953" spans="10:12" x14ac:dyDescent="0.2">
      <c r="J953" s="65"/>
      <c r="K953" t="str">
        <f t="shared" si="14"/>
        <v xml:space="preserve"> </v>
      </c>
      <c r="L953">
        <f t="shared" si="15"/>
        <v>0</v>
      </c>
    </row>
    <row r="954" spans="10:12" x14ac:dyDescent="0.2">
      <c r="J954" s="65"/>
      <c r="K954" t="str">
        <f t="shared" si="14"/>
        <v xml:space="preserve"> </v>
      </c>
      <c r="L954">
        <f t="shared" si="15"/>
        <v>0</v>
      </c>
    </row>
    <row r="955" spans="10:12" x14ac:dyDescent="0.2">
      <c r="J955" s="65"/>
      <c r="K955" t="str">
        <f t="shared" si="14"/>
        <v xml:space="preserve"> </v>
      </c>
      <c r="L955">
        <f t="shared" si="15"/>
        <v>0</v>
      </c>
    </row>
    <row r="956" spans="10:12" x14ac:dyDescent="0.2">
      <c r="J956" s="65"/>
      <c r="K956" t="str">
        <f t="shared" si="14"/>
        <v xml:space="preserve"> </v>
      </c>
      <c r="L956">
        <f t="shared" si="15"/>
        <v>0</v>
      </c>
    </row>
    <row r="957" spans="10:12" x14ac:dyDescent="0.2">
      <c r="J957" s="65"/>
      <c r="K957" t="str">
        <f t="shared" si="14"/>
        <v xml:space="preserve"> </v>
      </c>
      <c r="L957">
        <f t="shared" si="15"/>
        <v>0</v>
      </c>
    </row>
    <row r="958" spans="10:12" x14ac:dyDescent="0.2">
      <c r="J958" s="65"/>
      <c r="K958" t="str">
        <f t="shared" si="14"/>
        <v xml:space="preserve"> </v>
      </c>
      <c r="L958">
        <f t="shared" si="15"/>
        <v>0</v>
      </c>
    </row>
    <row r="959" spans="10:12" x14ac:dyDescent="0.2">
      <c r="J959" s="65"/>
      <c r="K959" t="str">
        <f t="shared" si="14"/>
        <v xml:space="preserve"> </v>
      </c>
      <c r="L959">
        <f t="shared" si="15"/>
        <v>0</v>
      </c>
    </row>
    <row r="960" spans="10:12" x14ac:dyDescent="0.2">
      <c r="J960" s="65"/>
      <c r="K960" t="str">
        <f t="shared" si="14"/>
        <v xml:space="preserve"> </v>
      </c>
      <c r="L960">
        <f t="shared" si="15"/>
        <v>0</v>
      </c>
    </row>
    <row r="961" spans="10:12" x14ac:dyDescent="0.2">
      <c r="J961" s="65"/>
      <c r="K961" t="str">
        <f t="shared" si="14"/>
        <v xml:space="preserve"> </v>
      </c>
      <c r="L961">
        <f t="shared" si="15"/>
        <v>0</v>
      </c>
    </row>
    <row r="962" spans="10:12" x14ac:dyDescent="0.2">
      <c r="J962" s="65"/>
      <c r="K962" t="str">
        <f t="shared" ref="K962:K1000" si="16">CONCATENATE(A962," ",+B962)</f>
        <v xml:space="preserve"> </v>
      </c>
      <c r="L962">
        <f t="shared" ref="L962:L1000" si="17">F962</f>
        <v>0</v>
      </c>
    </row>
    <row r="963" spans="10:12" x14ac:dyDescent="0.2">
      <c r="J963" s="65"/>
      <c r="K963" t="str">
        <f t="shared" si="16"/>
        <v xml:space="preserve"> </v>
      </c>
      <c r="L963">
        <f t="shared" si="17"/>
        <v>0</v>
      </c>
    </row>
    <row r="964" spans="10:12" x14ac:dyDescent="0.2">
      <c r="J964" s="65"/>
      <c r="K964" t="str">
        <f t="shared" si="16"/>
        <v xml:space="preserve"> </v>
      </c>
      <c r="L964">
        <f t="shared" si="17"/>
        <v>0</v>
      </c>
    </row>
    <row r="965" spans="10:12" x14ac:dyDescent="0.2">
      <c r="J965" s="65"/>
      <c r="K965" t="str">
        <f t="shared" si="16"/>
        <v xml:space="preserve"> </v>
      </c>
      <c r="L965">
        <f t="shared" si="17"/>
        <v>0</v>
      </c>
    </row>
    <row r="966" spans="10:12" x14ac:dyDescent="0.2">
      <c r="J966" s="65"/>
      <c r="K966" t="str">
        <f t="shared" si="16"/>
        <v xml:space="preserve"> </v>
      </c>
      <c r="L966">
        <f t="shared" si="17"/>
        <v>0</v>
      </c>
    </row>
    <row r="967" spans="10:12" x14ac:dyDescent="0.2">
      <c r="J967" s="65"/>
      <c r="K967" t="str">
        <f t="shared" si="16"/>
        <v xml:space="preserve"> </v>
      </c>
      <c r="L967">
        <f t="shared" si="17"/>
        <v>0</v>
      </c>
    </row>
    <row r="968" spans="10:12" x14ac:dyDescent="0.2">
      <c r="J968" s="65"/>
      <c r="K968" t="str">
        <f t="shared" si="16"/>
        <v xml:space="preserve"> </v>
      </c>
      <c r="L968">
        <f t="shared" si="17"/>
        <v>0</v>
      </c>
    </row>
    <row r="969" spans="10:12" x14ac:dyDescent="0.2">
      <c r="J969" s="65"/>
      <c r="K969" t="str">
        <f t="shared" si="16"/>
        <v xml:space="preserve"> </v>
      </c>
      <c r="L969">
        <f t="shared" si="17"/>
        <v>0</v>
      </c>
    </row>
    <row r="970" spans="10:12" x14ac:dyDescent="0.2">
      <c r="J970" s="65"/>
      <c r="K970" t="str">
        <f t="shared" si="16"/>
        <v xml:space="preserve"> </v>
      </c>
      <c r="L970">
        <f t="shared" si="17"/>
        <v>0</v>
      </c>
    </row>
    <row r="971" spans="10:12" x14ac:dyDescent="0.2">
      <c r="J971" s="65"/>
      <c r="K971" t="str">
        <f t="shared" si="16"/>
        <v xml:space="preserve"> </v>
      </c>
      <c r="L971">
        <f t="shared" si="17"/>
        <v>0</v>
      </c>
    </row>
    <row r="972" spans="10:12" x14ac:dyDescent="0.2">
      <c r="J972" s="65"/>
      <c r="K972" t="str">
        <f t="shared" si="16"/>
        <v xml:space="preserve"> </v>
      </c>
      <c r="L972">
        <f t="shared" si="17"/>
        <v>0</v>
      </c>
    </row>
    <row r="973" spans="10:12" x14ac:dyDescent="0.2">
      <c r="J973" s="65"/>
      <c r="K973" t="str">
        <f t="shared" si="16"/>
        <v xml:space="preserve"> </v>
      </c>
      <c r="L973">
        <f t="shared" si="17"/>
        <v>0</v>
      </c>
    </row>
    <row r="974" spans="10:12" x14ac:dyDescent="0.2">
      <c r="J974" s="65"/>
      <c r="K974" t="str">
        <f t="shared" si="16"/>
        <v xml:space="preserve"> </v>
      </c>
      <c r="L974">
        <f t="shared" si="17"/>
        <v>0</v>
      </c>
    </row>
    <row r="975" spans="10:12" x14ac:dyDescent="0.2">
      <c r="J975" s="65"/>
      <c r="K975" t="str">
        <f t="shared" si="16"/>
        <v xml:space="preserve"> </v>
      </c>
      <c r="L975">
        <f t="shared" si="17"/>
        <v>0</v>
      </c>
    </row>
    <row r="976" spans="10:12" x14ac:dyDescent="0.2">
      <c r="J976" s="65"/>
      <c r="K976" t="str">
        <f t="shared" si="16"/>
        <v xml:space="preserve"> </v>
      </c>
      <c r="L976">
        <f t="shared" si="17"/>
        <v>0</v>
      </c>
    </row>
    <row r="977" spans="10:12" x14ac:dyDescent="0.2">
      <c r="J977" s="65"/>
      <c r="K977" t="str">
        <f t="shared" si="16"/>
        <v xml:space="preserve"> </v>
      </c>
      <c r="L977">
        <f t="shared" si="17"/>
        <v>0</v>
      </c>
    </row>
    <row r="978" spans="10:12" x14ac:dyDescent="0.2">
      <c r="J978" s="65"/>
      <c r="K978" t="str">
        <f t="shared" si="16"/>
        <v xml:space="preserve"> </v>
      </c>
      <c r="L978">
        <f t="shared" si="17"/>
        <v>0</v>
      </c>
    </row>
    <row r="979" spans="10:12" x14ac:dyDescent="0.2">
      <c r="J979" s="65"/>
      <c r="K979" t="str">
        <f t="shared" si="16"/>
        <v xml:space="preserve"> </v>
      </c>
      <c r="L979">
        <f t="shared" si="17"/>
        <v>0</v>
      </c>
    </row>
    <row r="980" spans="10:12" x14ac:dyDescent="0.2">
      <c r="J980" s="65"/>
      <c r="K980" t="str">
        <f t="shared" si="16"/>
        <v xml:space="preserve"> </v>
      </c>
      <c r="L980">
        <f t="shared" si="17"/>
        <v>0</v>
      </c>
    </row>
    <row r="981" spans="10:12" x14ac:dyDescent="0.2">
      <c r="J981" s="65"/>
      <c r="K981" t="str">
        <f t="shared" si="16"/>
        <v xml:space="preserve"> </v>
      </c>
      <c r="L981">
        <f t="shared" si="17"/>
        <v>0</v>
      </c>
    </row>
    <row r="982" spans="10:12" x14ac:dyDescent="0.2">
      <c r="J982" s="65"/>
      <c r="K982" t="str">
        <f t="shared" si="16"/>
        <v xml:space="preserve"> </v>
      </c>
      <c r="L982">
        <f t="shared" si="17"/>
        <v>0</v>
      </c>
    </row>
    <row r="983" spans="10:12" x14ac:dyDescent="0.2">
      <c r="J983" s="65"/>
      <c r="K983" t="str">
        <f t="shared" si="16"/>
        <v xml:space="preserve"> </v>
      </c>
      <c r="L983">
        <f t="shared" si="17"/>
        <v>0</v>
      </c>
    </row>
    <row r="984" spans="10:12" x14ac:dyDescent="0.2">
      <c r="J984" s="65"/>
      <c r="K984" t="str">
        <f t="shared" si="16"/>
        <v xml:space="preserve"> </v>
      </c>
      <c r="L984">
        <f t="shared" si="17"/>
        <v>0</v>
      </c>
    </row>
    <row r="985" spans="10:12" x14ac:dyDescent="0.2">
      <c r="J985" s="65"/>
      <c r="K985" t="str">
        <f t="shared" si="16"/>
        <v xml:space="preserve"> </v>
      </c>
      <c r="L985">
        <f t="shared" si="17"/>
        <v>0</v>
      </c>
    </row>
    <row r="986" spans="10:12" x14ac:dyDescent="0.2">
      <c r="J986" s="65"/>
      <c r="K986" t="str">
        <f t="shared" si="16"/>
        <v xml:space="preserve"> </v>
      </c>
      <c r="L986">
        <f t="shared" si="17"/>
        <v>0</v>
      </c>
    </row>
    <row r="987" spans="10:12" x14ac:dyDescent="0.2">
      <c r="J987" s="65"/>
      <c r="K987" t="str">
        <f t="shared" si="16"/>
        <v xml:space="preserve"> </v>
      </c>
      <c r="L987">
        <f t="shared" si="17"/>
        <v>0</v>
      </c>
    </row>
    <row r="988" spans="10:12" x14ac:dyDescent="0.2">
      <c r="J988" s="65"/>
      <c r="K988" t="str">
        <f t="shared" si="16"/>
        <v xml:space="preserve"> </v>
      </c>
      <c r="L988">
        <f t="shared" si="17"/>
        <v>0</v>
      </c>
    </row>
    <row r="989" spans="10:12" x14ac:dyDescent="0.2">
      <c r="J989" s="65"/>
      <c r="K989" t="str">
        <f t="shared" si="16"/>
        <v xml:space="preserve"> </v>
      </c>
      <c r="L989">
        <f t="shared" si="17"/>
        <v>0</v>
      </c>
    </row>
    <row r="990" spans="10:12" x14ac:dyDescent="0.2">
      <c r="J990" s="65"/>
      <c r="K990" t="str">
        <f t="shared" si="16"/>
        <v xml:space="preserve"> </v>
      </c>
      <c r="L990">
        <f t="shared" si="17"/>
        <v>0</v>
      </c>
    </row>
    <row r="991" spans="10:12" x14ac:dyDescent="0.2">
      <c r="J991" s="65"/>
      <c r="K991" t="str">
        <f t="shared" si="16"/>
        <v xml:space="preserve"> </v>
      </c>
      <c r="L991">
        <f t="shared" si="17"/>
        <v>0</v>
      </c>
    </row>
    <row r="992" spans="10:12" x14ac:dyDescent="0.2">
      <c r="J992" s="65"/>
      <c r="K992" t="str">
        <f t="shared" si="16"/>
        <v xml:space="preserve"> </v>
      </c>
      <c r="L992">
        <f t="shared" si="17"/>
        <v>0</v>
      </c>
    </row>
    <row r="993" spans="10:12" x14ac:dyDescent="0.2">
      <c r="J993" s="65"/>
      <c r="K993" t="str">
        <f t="shared" si="16"/>
        <v xml:space="preserve"> </v>
      </c>
      <c r="L993">
        <f t="shared" si="17"/>
        <v>0</v>
      </c>
    </row>
    <row r="994" spans="10:12" x14ac:dyDescent="0.2">
      <c r="J994" s="65"/>
      <c r="K994" t="str">
        <f t="shared" si="16"/>
        <v xml:space="preserve"> </v>
      </c>
      <c r="L994">
        <f t="shared" si="17"/>
        <v>0</v>
      </c>
    </row>
    <row r="995" spans="10:12" x14ac:dyDescent="0.2">
      <c r="J995" s="65"/>
      <c r="K995" t="str">
        <f t="shared" si="16"/>
        <v xml:space="preserve"> </v>
      </c>
      <c r="L995">
        <f t="shared" si="17"/>
        <v>0</v>
      </c>
    </row>
    <row r="996" spans="10:12" x14ac:dyDescent="0.2">
      <c r="J996" s="65"/>
      <c r="K996" t="str">
        <f t="shared" si="16"/>
        <v xml:space="preserve"> </v>
      </c>
      <c r="L996">
        <f t="shared" si="17"/>
        <v>0</v>
      </c>
    </row>
    <row r="997" spans="10:12" x14ac:dyDescent="0.2">
      <c r="J997" s="65"/>
      <c r="K997" t="str">
        <f t="shared" si="16"/>
        <v xml:space="preserve"> </v>
      </c>
      <c r="L997">
        <f t="shared" si="17"/>
        <v>0</v>
      </c>
    </row>
    <row r="998" spans="10:12" x14ac:dyDescent="0.2">
      <c r="J998" s="65"/>
      <c r="K998" t="str">
        <f t="shared" si="16"/>
        <v xml:space="preserve"> </v>
      </c>
      <c r="L998">
        <f t="shared" si="17"/>
        <v>0</v>
      </c>
    </row>
    <row r="999" spans="10:12" x14ac:dyDescent="0.2">
      <c r="J999" s="65"/>
      <c r="K999" t="str">
        <f t="shared" si="16"/>
        <v xml:space="preserve"> </v>
      </c>
      <c r="L999">
        <f t="shared" si="17"/>
        <v>0</v>
      </c>
    </row>
    <row r="1000" spans="10:12" x14ac:dyDescent="0.2">
      <c r="J1000" s="65"/>
      <c r="K1000" t="str">
        <f t="shared" si="16"/>
        <v xml:space="preserve"> </v>
      </c>
      <c r="L1000">
        <f t="shared" si="17"/>
        <v>0</v>
      </c>
    </row>
    <row r="1001" spans="10:12" x14ac:dyDescent="0.2">
      <c r="J1001" s="65"/>
    </row>
    <row r="1002" spans="10:12" x14ac:dyDescent="0.2">
      <c r="J1002" s="65"/>
    </row>
    <row r="1003" spans="10:12" x14ac:dyDescent="0.2">
      <c r="J1003" s="65"/>
    </row>
    <row r="1004" spans="10:12" x14ac:dyDescent="0.2">
      <c r="J1004" s="65"/>
    </row>
    <row r="1005" spans="10:12" x14ac:dyDescent="0.2">
      <c r="J1005" s="65"/>
    </row>
    <row r="1006" spans="10:12" x14ac:dyDescent="0.2">
      <c r="J1006" s="65"/>
    </row>
    <row r="1007" spans="10:12" x14ac:dyDescent="0.2">
      <c r="J1007" s="65"/>
    </row>
    <row r="1008" spans="10:12" x14ac:dyDescent="0.2">
      <c r="J1008" s="65"/>
    </row>
    <row r="1009" spans="10:10" x14ac:dyDescent="0.2">
      <c r="J1009" s="65"/>
    </row>
    <row r="1010" spans="10:10" x14ac:dyDescent="0.2">
      <c r="J1010" s="65"/>
    </row>
    <row r="1011" spans="10:10" x14ac:dyDescent="0.2">
      <c r="J1011" s="65"/>
    </row>
    <row r="1012" spans="10:10" x14ac:dyDescent="0.2">
      <c r="J1012" s="65"/>
    </row>
    <row r="1013" spans="10:10" x14ac:dyDescent="0.2">
      <c r="J1013" s="65"/>
    </row>
    <row r="1014" spans="10:10" x14ac:dyDescent="0.2">
      <c r="J1014" s="65"/>
    </row>
    <row r="1015" spans="10:10" x14ac:dyDescent="0.2">
      <c r="J1015" s="65"/>
    </row>
    <row r="1016" spans="10:10" x14ac:dyDescent="0.2">
      <c r="J1016" s="65"/>
    </row>
    <row r="1017" spans="10:10" x14ac:dyDescent="0.2">
      <c r="J1017" s="65"/>
    </row>
    <row r="1018" spans="10:10" x14ac:dyDescent="0.2">
      <c r="J1018" s="65"/>
    </row>
    <row r="1019" spans="10:10" x14ac:dyDescent="0.2">
      <c r="J1019" s="65"/>
    </row>
    <row r="1020" spans="10:10" x14ac:dyDescent="0.2">
      <c r="J1020" s="65"/>
    </row>
    <row r="1021" spans="10:10" x14ac:dyDescent="0.2">
      <c r="J1021" s="65"/>
    </row>
    <row r="1022" spans="10:10" x14ac:dyDescent="0.2">
      <c r="J1022" s="65"/>
    </row>
  </sheetData>
  <autoFilter ref="A1:L1022" xr:uid="{00000000-0009-0000-0000-000003000000}">
    <sortState ref="A2:L1022">
      <sortCondition ref="K1:K1022"/>
    </sortState>
  </autoFilter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 ranking</vt:lpstr>
      <vt:lpstr>Calculator</vt:lpstr>
      <vt:lpstr>Calculator AG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Barberis Negra</dc:creator>
  <cp:lastModifiedBy>Nicola Barberis Negra</cp:lastModifiedBy>
  <cp:lastPrinted>2018-10-15T13:25:30Z</cp:lastPrinted>
  <dcterms:created xsi:type="dcterms:W3CDTF">2018-05-25T08:52:52Z</dcterms:created>
  <dcterms:modified xsi:type="dcterms:W3CDTF">2018-10-17T09:59:30Z</dcterms:modified>
</cp:coreProperties>
</file>