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bne\Dropbox\Sport\Icosathlon\"/>
    </mc:Choice>
  </mc:AlternateContent>
  <xr:revisionPtr revIDLastSave="0" documentId="10_ncr:100000_{AFFC4AE3-E510-41F6-9671-5944F64BB21C}" xr6:coauthVersionLast="31" xr6:coauthVersionMax="31" xr10:uidLastSave="{00000000-0000-0000-0000-000000000000}"/>
  <bookViews>
    <workbookView xWindow="0" yWindow="0" windowWidth="25200" windowHeight="11805" activeTab="2" xr2:uid="{00000000-000D-0000-FFFF-FFFF00000000}"/>
  </bookViews>
  <sheets>
    <sheet name="Final ranking" sheetId="1" r:id="rId1"/>
    <sheet name="Calculator" sheetId="2" r:id="rId2"/>
    <sheet name="Calculator AG" sheetId="3" r:id="rId3"/>
    <sheet name="Results" sheetId="4" r:id="rId4"/>
  </sheets>
  <definedNames>
    <definedName name="_xlnm._FilterDatabase" localSheetId="1" hidden="1">Calculator!$A$2:$B$25</definedName>
    <definedName name="_xlnm._FilterDatabase" localSheetId="0" hidden="1">'Final ranking'!$B$2:$U$17</definedName>
    <definedName name="_xlnm._FilterDatabase" localSheetId="3" hidden="1">Results!$A$1:$L$1022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3" l="1"/>
  <c r="G41" i="3"/>
  <c r="G40" i="3" s="1"/>
  <c r="F40" i="3"/>
  <c r="G39" i="3"/>
  <c r="G38" i="3" s="1"/>
  <c r="F38" i="3"/>
  <c r="G37" i="3"/>
  <c r="G36" i="3" s="1"/>
  <c r="G35" i="3"/>
  <c r="G34" i="3"/>
  <c r="F34" i="3"/>
  <c r="G33" i="3"/>
  <c r="G32" i="3" s="1"/>
  <c r="F32" i="3"/>
  <c r="G31" i="3"/>
  <c r="G30" i="3" s="1"/>
  <c r="F30" i="3"/>
  <c r="G29" i="3"/>
  <c r="G28" i="3" s="1"/>
  <c r="F28" i="3"/>
  <c r="G27" i="3"/>
  <c r="G26" i="3" s="1"/>
  <c r="F26" i="3"/>
  <c r="G25" i="3"/>
  <c r="G24" i="3" s="1"/>
  <c r="F24" i="3"/>
  <c r="G23" i="3"/>
  <c r="G22" i="3" s="1"/>
  <c r="F22" i="3"/>
  <c r="G21" i="3"/>
  <c r="G20" i="3" s="1"/>
  <c r="F20" i="3"/>
  <c r="G19" i="3"/>
  <c r="G18" i="3" s="1"/>
  <c r="F18" i="3"/>
  <c r="G17" i="3"/>
  <c r="G16" i="3" s="1"/>
  <c r="F16" i="3"/>
  <c r="G15" i="3"/>
  <c r="G14" i="3" s="1"/>
  <c r="F14" i="3"/>
  <c r="G13" i="3"/>
  <c r="G12" i="3" s="1"/>
  <c r="F12" i="3"/>
  <c r="G11" i="3"/>
  <c r="G10" i="3" s="1"/>
  <c r="F10" i="3"/>
  <c r="G9" i="3"/>
  <c r="G8" i="3" s="1"/>
  <c r="F8" i="3"/>
  <c r="G7" i="3"/>
  <c r="G6" i="3" s="1"/>
  <c r="F6" i="3"/>
  <c r="G5" i="3"/>
  <c r="G4" i="3" s="1"/>
  <c r="F4" i="3"/>
  <c r="U20" i="1"/>
  <c r="T20" i="1"/>
  <c r="S20" i="1"/>
  <c r="R20" i="1"/>
  <c r="Q20" i="1"/>
  <c r="P20" i="1"/>
  <c r="O20" i="1"/>
  <c r="N20" i="1"/>
  <c r="M20" i="1"/>
  <c r="L20" i="1"/>
  <c r="J20" i="1"/>
  <c r="G39" i="2"/>
  <c r="G38" i="2" s="1"/>
  <c r="F38" i="2" l="1"/>
  <c r="C36" i="3"/>
  <c r="C38" i="2"/>
  <c r="D38" i="2" s="1"/>
  <c r="G41" i="2"/>
  <c r="G40" i="2" s="1"/>
  <c r="F40" i="2"/>
  <c r="G37" i="2"/>
  <c r="G36" i="2" s="1"/>
  <c r="F36" i="2"/>
  <c r="G35" i="2"/>
  <c r="G34" i="2" s="1"/>
  <c r="F34" i="2"/>
  <c r="G33" i="2"/>
  <c r="G32" i="2" s="1"/>
  <c r="F32" i="2"/>
  <c r="G31" i="2"/>
  <c r="G30" i="2" s="1"/>
  <c r="F30" i="2"/>
  <c r="G29" i="2"/>
  <c r="G28" i="2" s="1"/>
  <c r="F28" i="2"/>
  <c r="G27" i="2"/>
  <c r="G26" i="2" s="1"/>
  <c r="F26" i="2"/>
  <c r="G25" i="2"/>
  <c r="G24" i="2" s="1"/>
  <c r="F24" i="2"/>
  <c r="G23" i="2"/>
  <c r="G22" i="2" s="1"/>
  <c r="F22" i="2"/>
  <c r="G21" i="2"/>
  <c r="G20" i="2" s="1"/>
  <c r="F20" i="2"/>
  <c r="G19" i="2"/>
  <c r="G18" i="2" s="1"/>
  <c r="F18" i="2"/>
  <c r="G17" i="2"/>
  <c r="G16" i="2" s="1"/>
  <c r="F16" i="2"/>
  <c r="G15" i="2"/>
  <c r="G14" i="2" s="1"/>
  <c r="F14" i="2"/>
  <c r="G13" i="2"/>
  <c r="G12" i="2" s="1"/>
  <c r="F12" i="2"/>
  <c r="G11" i="2"/>
  <c r="G10" i="2" s="1"/>
  <c r="F10" i="2"/>
  <c r="G9" i="2"/>
  <c r="G8" i="2" s="1"/>
  <c r="F8" i="2"/>
  <c r="G7" i="2"/>
  <c r="G6" i="2" s="1"/>
  <c r="C20" i="1" s="1"/>
  <c r="F6" i="2"/>
  <c r="D20" i="1" s="1"/>
  <c r="G5" i="2"/>
  <c r="G4" i="2" s="1"/>
  <c r="F4" i="2"/>
  <c r="E20" i="1"/>
  <c r="F20" i="1"/>
  <c r="I20" i="1" l="1"/>
  <c r="K20" i="1"/>
  <c r="C40" i="2"/>
  <c r="D40" i="2" s="1"/>
  <c r="C36" i="2"/>
  <c r="C34" i="2"/>
  <c r="D34" i="2" s="1"/>
  <c r="C32" i="2"/>
  <c r="D32" i="2" s="1"/>
  <c r="C30" i="2"/>
  <c r="D30" i="2" s="1"/>
  <c r="C28" i="2"/>
  <c r="D28" i="2" s="1"/>
  <c r="C26" i="2"/>
  <c r="D26" i="2" s="1"/>
  <c r="C24" i="2"/>
  <c r="D24" i="2" s="1"/>
  <c r="C22" i="2"/>
  <c r="C20" i="2"/>
  <c r="D20" i="2" s="1"/>
  <c r="C18" i="2"/>
  <c r="C16" i="2"/>
  <c r="D16" i="2" s="1"/>
  <c r="C14" i="2"/>
  <c r="D14" i="2" s="1"/>
  <c r="C12" i="2"/>
  <c r="D12" i="2" s="1"/>
  <c r="C10" i="2"/>
  <c r="C8" i="2"/>
  <c r="C6" i="2"/>
  <c r="D6" i="2" s="1"/>
  <c r="G20" i="1" s="1"/>
  <c r="C4" i="2"/>
  <c r="C40" i="3"/>
  <c r="D40" i="3" s="1"/>
  <c r="H4" i="1" s="1"/>
  <c r="C38" i="3"/>
  <c r="D38" i="3" s="1"/>
  <c r="H21" i="1" s="1"/>
  <c r="C34" i="3"/>
  <c r="D34" i="3" s="1"/>
  <c r="H19" i="1" s="1"/>
  <c r="C32" i="3"/>
  <c r="D32" i="3" s="1"/>
  <c r="H17" i="1" s="1"/>
  <c r="C30" i="3"/>
  <c r="D30" i="3" s="1"/>
  <c r="H13" i="1" s="1"/>
  <c r="C28" i="3"/>
  <c r="D28" i="3" s="1"/>
  <c r="H8" i="1" s="1"/>
  <c r="C26" i="3"/>
  <c r="D26" i="3" s="1"/>
  <c r="H16" i="1" s="1"/>
  <c r="C24" i="3"/>
  <c r="D24" i="3" s="1"/>
  <c r="H15" i="1" s="1"/>
  <c r="C22" i="3"/>
  <c r="C20" i="3"/>
  <c r="D20" i="3" s="1"/>
  <c r="H12" i="1" s="1"/>
  <c r="C18" i="3"/>
  <c r="C16" i="3"/>
  <c r="D16" i="3" s="1"/>
  <c r="H10" i="1" s="1"/>
  <c r="C14" i="3"/>
  <c r="D14" i="3" s="1"/>
  <c r="H9" i="1" s="1"/>
  <c r="C12" i="3"/>
  <c r="D12" i="3" s="1"/>
  <c r="H7" i="1" s="1"/>
  <c r="C10" i="3"/>
  <c r="C8" i="3"/>
  <c r="C6" i="3"/>
  <c r="D6" i="3" s="1"/>
  <c r="H20" i="1" s="1"/>
  <c r="C4" i="3"/>
  <c r="D8" i="2" l="1"/>
  <c r="D4" i="3"/>
  <c r="H3" i="1" s="1"/>
  <c r="D36" i="3"/>
  <c r="H18" i="1" s="1"/>
  <c r="D36" i="2"/>
  <c r="G18" i="1" s="1"/>
  <c r="D4" i="2"/>
  <c r="D22" i="2"/>
  <c r="D18" i="2"/>
  <c r="D10" i="2"/>
  <c r="D22" i="3"/>
  <c r="H14" i="1" s="1"/>
  <c r="D8" i="3"/>
  <c r="H5" i="1" s="1"/>
  <c r="D10" i="3"/>
  <c r="H6" i="1" s="1"/>
  <c r="D18" i="3"/>
  <c r="H11" i="1" s="1"/>
  <c r="L848" i="4"/>
  <c r="K848" i="4"/>
  <c r="L847" i="4"/>
  <c r="K847" i="4"/>
  <c r="L846" i="4"/>
  <c r="K846" i="4"/>
  <c r="L845" i="4"/>
  <c r="K845" i="4"/>
  <c r="L844" i="4"/>
  <c r="K844" i="4"/>
  <c r="L843" i="4"/>
  <c r="K843" i="4"/>
  <c r="L842" i="4"/>
  <c r="K842" i="4"/>
  <c r="L841" i="4"/>
  <c r="K841" i="4"/>
  <c r="L840" i="4"/>
  <c r="K840" i="4"/>
  <c r="L839" i="4"/>
  <c r="K839" i="4"/>
  <c r="L838" i="4"/>
  <c r="K838" i="4"/>
  <c r="L837" i="4"/>
  <c r="K837" i="4"/>
  <c r="L836" i="4"/>
  <c r="K836" i="4"/>
  <c r="L835" i="4"/>
  <c r="K835" i="4"/>
  <c r="L834" i="4"/>
  <c r="K834" i="4"/>
  <c r="L833" i="4"/>
  <c r="K833" i="4"/>
  <c r="L832" i="4"/>
  <c r="K832" i="4"/>
  <c r="L831" i="4"/>
  <c r="K831" i="4"/>
  <c r="L830" i="4"/>
  <c r="K830" i="4"/>
  <c r="L829" i="4"/>
  <c r="K829" i="4"/>
  <c r="L828" i="4"/>
  <c r="K828" i="4"/>
  <c r="L827" i="4"/>
  <c r="K827" i="4"/>
  <c r="L826" i="4"/>
  <c r="K826" i="4"/>
  <c r="L825" i="4"/>
  <c r="K825" i="4"/>
  <c r="L824" i="4"/>
  <c r="K824" i="4"/>
  <c r="L823" i="4"/>
  <c r="K823" i="4"/>
  <c r="L822" i="4"/>
  <c r="K822" i="4"/>
  <c r="L821" i="4"/>
  <c r="K821" i="4"/>
  <c r="L820" i="4"/>
  <c r="K820" i="4"/>
  <c r="L819" i="4"/>
  <c r="K819" i="4"/>
  <c r="L818" i="4"/>
  <c r="K818" i="4"/>
  <c r="L817" i="4"/>
  <c r="K817" i="4"/>
  <c r="L816" i="4"/>
  <c r="K816" i="4"/>
  <c r="L815" i="4"/>
  <c r="K815" i="4"/>
  <c r="L814" i="4"/>
  <c r="K814" i="4"/>
  <c r="L813" i="4"/>
  <c r="K813" i="4"/>
  <c r="L812" i="4"/>
  <c r="K812" i="4"/>
  <c r="L811" i="4"/>
  <c r="K811" i="4"/>
  <c r="L810" i="4"/>
  <c r="K810" i="4"/>
  <c r="L809" i="4"/>
  <c r="K809" i="4"/>
  <c r="L808" i="4"/>
  <c r="K808" i="4"/>
  <c r="L807" i="4"/>
  <c r="K807" i="4"/>
  <c r="L806" i="4"/>
  <c r="K806" i="4"/>
  <c r="L805" i="4"/>
  <c r="K805" i="4"/>
  <c r="L804" i="4"/>
  <c r="K804" i="4"/>
  <c r="L803" i="4"/>
  <c r="K803" i="4"/>
  <c r="L802" i="4"/>
  <c r="K802" i="4"/>
  <c r="L801" i="4"/>
  <c r="K801" i="4"/>
  <c r="L800" i="4"/>
  <c r="K800" i="4"/>
  <c r="L799" i="4"/>
  <c r="K799" i="4"/>
  <c r="L798" i="4"/>
  <c r="K798" i="4"/>
  <c r="L797" i="4"/>
  <c r="K797" i="4"/>
  <c r="L796" i="4"/>
  <c r="K796" i="4"/>
  <c r="L795" i="4"/>
  <c r="K795" i="4"/>
  <c r="L794" i="4"/>
  <c r="K794" i="4"/>
  <c r="L793" i="4"/>
  <c r="K793" i="4"/>
  <c r="L792" i="4"/>
  <c r="K792" i="4"/>
  <c r="L791" i="4"/>
  <c r="K791" i="4"/>
  <c r="L790" i="4"/>
  <c r="K790" i="4"/>
  <c r="L789" i="4"/>
  <c r="K789" i="4"/>
  <c r="L788" i="4"/>
  <c r="K788" i="4"/>
  <c r="L787" i="4"/>
  <c r="K787" i="4"/>
  <c r="L786" i="4"/>
  <c r="K786" i="4"/>
  <c r="L785" i="4"/>
  <c r="K785" i="4"/>
  <c r="L784" i="4"/>
  <c r="K784" i="4"/>
  <c r="L783" i="4"/>
  <c r="K783" i="4"/>
  <c r="L782" i="4"/>
  <c r="K782" i="4"/>
  <c r="L781" i="4"/>
  <c r="K781" i="4"/>
  <c r="L780" i="4"/>
  <c r="K780" i="4"/>
  <c r="L779" i="4"/>
  <c r="K779" i="4"/>
  <c r="L778" i="4"/>
  <c r="K778" i="4"/>
  <c r="L777" i="4"/>
  <c r="K777" i="4"/>
  <c r="L776" i="4"/>
  <c r="K776" i="4"/>
  <c r="L775" i="4"/>
  <c r="K775" i="4"/>
  <c r="L774" i="4"/>
  <c r="K774" i="4"/>
  <c r="L773" i="4"/>
  <c r="K773" i="4"/>
  <c r="L772" i="4"/>
  <c r="K772" i="4"/>
  <c r="L771" i="4"/>
  <c r="K771" i="4"/>
  <c r="L770" i="4"/>
  <c r="K770" i="4"/>
  <c r="L769" i="4"/>
  <c r="K769" i="4"/>
  <c r="L768" i="4"/>
  <c r="K768" i="4"/>
  <c r="L767" i="4"/>
  <c r="K767" i="4"/>
  <c r="L766" i="4"/>
  <c r="K766" i="4"/>
  <c r="L765" i="4"/>
  <c r="K765" i="4"/>
  <c r="L764" i="4"/>
  <c r="K764" i="4"/>
  <c r="L763" i="4"/>
  <c r="K763" i="4"/>
  <c r="L762" i="4"/>
  <c r="K762" i="4"/>
  <c r="L761" i="4"/>
  <c r="K761" i="4"/>
  <c r="L760" i="4"/>
  <c r="K760" i="4"/>
  <c r="J16" i="1"/>
  <c r="W1" i="3"/>
  <c r="X1" i="3" s="1"/>
  <c r="I1" i="3"/>
  <c r="J1" i="3" s="1"/>
  <c r="M17" i="1"/>
  <c r="U13" i="1"/>
  <c r="N13" i="1"/>
  <c r="P13" i="1"/>
  <c r="D16" i="1"/>
  <c r="G14" i="1"/>
  <c r="C14" i="1"/>
  <c r="S12" i="1"/>
  <c r="U10" i="1"/>
  <c r="Q10" i="1"/>
  <c r="P9" i="1"/>
  <c r="S1" i="2"/>
  <c r="T1" i="2" s="1"/>
  <c r="U1" i="2" s="1"/>
  <c r="V1" i="2" s="1"/>
  <c r="W1" i="2" s="1"/>
  <c r="I1" i="2"/>
  <c r="U21" i="1"/>
  <c r="T21" i="1"/>
  <c r="S21" i="1"/>
  <c r="R21" i="1"/>
  <c r="Q21" i="1"/>
  <c r="P21" i="1"/>
  <c r="O21" i="1"/>
  <c r="N21" i="1"/>
  <c r="M21" i="1"/>
  <c r="L21" i="1"/>
  <c r="G21" i="1"/>
  <c r="F21" i="1"/>
  <c r="E21" i="1"/>
  <c r="D21" i="1"/>
  <c r="C21" i="1"/>
  <c r="U19" i="1"/>
  <c r="T19" i="1"/>
  <c r="S19" i="1"/>
  <c r="R19" i="1"/>
  <c r="Q19" i="1"/>
  <c r="P19" i="1"/>
  <c r="O19" i="1"/>
  <c r="N19" i="1"/>
  <c r="M19" i="1"/>
  <c r="L19" i="1"/>
  <c r="G19" i="1"/>
  <c r="F19" i="1"/>
  <c r="E19" i="1"/>
  <c r="D19" i="1"/>
  <c r="C19" i="1"/>
  <c r="U18" i="1"/>
  <c r="T18" i="1"/>
  <c r="S18" i="1"/>
  <c r="R18" i="1"/>
  <c r="Q18" i="1"/>
  <c r="P18" i="1"/>
  <c r="O18" i="1"/>
  <c r="N18" i="1"/>
  <c r="M18" i="1"/>
  <c r="L18" i="1"/>
  <c r="F18" i="1"/>
  <c r="E18" i="1"/>
  <c r="D18" i="1"/>
  <c r="C18" i="1"/>
  <c r="L17" i="1"/>
  <c r="G17" i="1"/>
  <c r="C17" i="1"/>
  <c r="G16" i="1"/>
  <c r="C16" i="1"/>
  <c r="T13" i="1"/>
  <c r="Q13" i="1"/>
  <c r="O13" i="1"/>
  <c r="M13" i="1"/>
  <c r="G13" i="1"/>
  <c r="C13" i="1"/>
  <c r="R12" i="1"/>
  <c r="G12" i="1"/>
  <c r="C12" i="1"/>
  <c r="T10" i="1"/>
  <c r="R10" i="1"/>
  <c r="O10" i="1"/>
  <c r="N10" i="1"/>
  <c r="G10" i="1"/>
  <c r="C10" i="1"/>
  <c r="R9" i="1"/>
  <c r="Q9" i="1"/>
  <c r="M9" i="1"/>
  <c r="G9" i="1"/>
  <c r="C9" i="1"/>
  <c r="F8" i="1"/>
  <c r="D8" i="1"/>
  <c r="C6" i="1"/>
  <c r="J5" i="1"/>
  <c r="G5" i="1"/>
  <c r="C5" i="1"/>
  <c r="G4" i="1"/>
  <c r="C4" i="1"/>
  <c r="Q3" i="1"/>
  <c r="P3" i="1"/>
  <c r="G3" i="1"/>
  <c r="C3" i="1"/>
  <c r="J21" i="1" l="1"/>
  <c r="K21" i="1" s="1"/>
  <c r="J9" i="1"/>
  <c r="I19" i="1"/>
  <c r="I21" i="1"/>
  <c r="R14" i="1"/>
  <c r="S14" i="1"/>
  <c r="J17" i="1"/>
  <c r="J13" i="1"/>
  <c r="J18" i="1"/>
  <c r="K18" i="1" s="1"/>
  <c r="J14" i="1"/>
  <c r="J19" i="1"/>
  <c r="K19" i="1" s="1"/>
  <c r="J15" i="1"/>
  <c r="J11" i="1"/>
  <c r="J4" i="1"/>
  <c r="J8" i="1"/>
  <c r="K8" i="1" s="1"/>
  <c r="O3" i="1"/>
  <c r="N3" i="1"/>
  <c r="R4" i="1"/>
  <c r="S4" i="1"/>
  <c r="O15" i="1"/>
  <c r="N15" i="1"/>
  <c r="Q15" i="1"/>
  <c r="P15" i="1"/>
  <c r="I16" i="1"/>
  <c r="K16" i="1"/>
  <c r="O8" i="1"/>
  <c r="N8" i="1"/>
  <c r="C11" i="1"/>
  <c r="G11" i="1"/>
  <c r="P8" i="1"/>
  <c r="Q8" i="1"/>
  <c r="J3" i="1"/>
  <c r="J7" i="1"/>
  <c r="I18" i="1"/>
  <c r="J1" i="2"/>
  <c r="P7" i="1"/>
  <c r="Q7" i="1"/>
  <c r="O7" i="1"/>
  <c r="N7" i="1"/>
  <c r="D14" i="1"/>
  <c r="P14" i="1"/>
  <c r="Q14" i="1"/>
  <c r="C8" i="1"/>
  <c r="I8" i="1" s="1"/>
  <c r="G8" i="1"/>
  <c r="R7" i="1"/>
  <c r="S7" i="1"/>
  <c r="R8" i="1"/>
  <c r="S8" i="1"/>
  <c r="O17" i="1"/>
  <c r="N17" i="1"/>
  <c r="J6" i="1"/>
  <c r="J10" i="1"/>
  <c r="J12" i="1"/>
  <c r="X1" i="2"/>
  <c r="P4" i="1"/>
  <c r="Q4" i="1"/>
  <c r="C7" i="1"/>
  <c r="G7" i="1"/>
  <c r="D12" i="1"/>
  <c r="Q12" i="1"/>
  <c r="P12" i="1"/>
  <c r="T12" i="1"/>
  <c r="U12" i="1"/>
  <c r="U17" i="1"/>
  <c r="T17" i="1"/>
  <c r="P10" i="1"/>
  <c r="D13" i="1"/>
  <c r="F10" i="1"/>
  <c r="G15" i="1"/>
  <c r="C15" i="1"/>
  <c r="L9" i="1"/>
  <c r="S9" i="1"/>
  <c r="S10" i="1"/>
  <c r="L13" i="1"/>
  <c r="E8" i="1"/>
  <c r="F12" i="1"/>
  <c r="K1" i="3"/>
  <c r="Y1" i="3"/>
  <c r="F14" i="1"/>
  <c r="F16" i="1"/>
  <c r="R15" i="1" l="1"/>
  <c r="S15" i="1"/>
  <c r="R11" i="1"/>
  <c r="S11" i="1"/>
  <c r="E10" i="1"/>
  <c r="E16" i="1"/>
  <c r="U14" i="1"/>
  <c r="T14" i="1"/>
  <c r="U4" i="1"/>
  <c r="T4" i="1"/>
  <c r="Z1" i="3"/>
  <c r="E12" i="1"/>
  <c r="R13" i="1"/>
  <c r="S13" i="1"/>
  <c r="R17" i="1"/>
  <c r="S17" i="1"/>
  <c r="M16" i="1"/>
  <c r="L16" i="1"/>
  <c r="R3" i="1"/>
  <c r="S3" i="1"/>
  <c r="K12" i="1"/>
  <c r="I12" i="1"/>
  <c r="O14" i="1"/>
  <c r="N14" i="1"/>
  <c r="L15" i="1"/>
  <c r="M15" i="1"/>
  <c r="K1" i="2"/>
  <c r="D10" i="1"/>
  <c r="R5" i="1"/>
  <c r="S5" i="1"/>
  <c r="L8" i="1"/>
  <c r="M8" i="1"/>
  <c r="Q16" i="1"/>
  <c r="P16" i="1"/>
  <c r="R6" i="1"/>
  <c r="Y1" i="2"/>
  <c r="L14" i="1"/>
  <c r="M14" i="1"/>
  <c r="L4" i="1"/>
  <c r="M4" i="1"/>
  <c r="T16" i="1"/>
  <c r="U16" i="1"/>
  <c r="I13" i="1"/>
  <c r="K13" i="1"/>
  <c r="M12" i="1"/>
  <c r="L12" i="1"/>
  <c r="K14" i="1"/>
  <c r="I14" i="1"/>
  <c r="E14" i="1"/>
  <c r="U8" i="1"/>
  <c r="T8" i="1"/>
  <c r="L11" i="1"/>
  <c r="M11" i="1"/>
  <c r="L1" i="3"/>
  <c r="O12" i="1"/>
  <c r="N12" i="1"/>
  <c r="R16" i="1"/>
  <c r="S16" i="1"/>
  <c r="M5" i="1"/>
  <c r="L5" i="1"/>
  <c r="O16" i="1"/>
  <c r="N16" i="1"/>
  <c r="L7" i="1"/>
  <c r="M7" i="1"/>
  <c r="L3" i="1"/>
  <c r="M3" i="1"/>
  <c r="Q5" i="1"/>
  <c r="P5" i="1"/>
  <c r="AA1" i="3" l="1"/>
  <c r="L1" i="2"/>
  <c r="I10" i="1"/>
  <c r="K10" i="1"/>
  <c r="Z1" i="2"/>
  <c r="M1" i="3"/>
  <c r="S6" i="1"/>
  <c r="C69" i="1" s="1"/>
  <c r="C70" i="1" l="1"/>
  <c r="L6" i="1"/>
  <c r="N1" i="3"/>
  <c r="F4" i="1"/>
  <c r="C71" i="1"/>
  <c r="B71" i="1"/>
  <c r="AA1" i="2"/>
  <c r="B69" i="1"/>
  <c r="B70" i="1"/>
  <c r="AB1" i="3"/>
  <c r="E4" i="1"/>
  <c r="L10" i="1"/>
  <c r="D4" i="1"/>
  <c r="M1" i="2"/>
  <c r="U11" i="1" l="1"/>
  <c r="T11" i="1"/>
  <c r="K4" i="1"/>
  <c r="I4" i="1"/>
  <c r="M10" i="1"/>
  <c r="M6" i="1"/>
  <c r="D9" i="1"/>
  <c r="O1" i="3"/>
  <c r="P1" i="3" s="1"/>
  <c r="T9" i="1"/>
  <c r="U9" i="1"/>
  <c r="N1" i="2"/>
  <c r="AE1" i="3"/>
  <c r="D3" i="1"/>
  <c r="O11" i="1" l="1"/>
  <c r="N11" i="1"/>
  <c r="U15" i="1"/>
  <c r="T15" i="1"/>
  <c r="U6" i="1"/>
  <c r="T6" i="1"/>
  <c r="K3" i="1"/>
  <c r="I3" i="1"/>
  <c r="T7" i="1"/>
  <c r="AJ1" i="3"/>
  <c r="AF1" i="3"/>
  <c r="AG1" i="3" s="1"/>
  <c r="AH1" i="3" s="1"/>
  <c r="AI1" i="3" s="1"/>
  <c r="O1" i="2"/>
  <c r="P1" i="2" s="1"/>
  <c r="B51" i="1"/>
  <c r="B52" i="1"/>
  <c r="C51" i="1"/>
  <c r="B53" i="1"/>
  <c r="C52" i="1"/>
  <c r="C53" i="1"/>
  <c r="U5" i="1"/>
  <c r="T5" i="1"/>
  <c r="D7" i="1"/>
  <c r="D15" i="1"/>
  <c r="O4" i="1"/>
  <c r="N4" i="1"/>
  <c r="O9" i="1"/>
  <c r="N9" i="1"/>
  <c r="O6" i="1"/>
  <c r="N6" i="1"/>
  <c r="I9" i="1"/>
  <c r="K9" i="1"/>
  <c r="K15" i="1" l="1"/>
  <c r="I15" i="1"/>
  <c r="K7" i="1"/>
  <c r="I7" i="1"/>
  <c r="AM1" i="3"/>
  <c r="AK1" i="3"/>
  <c r="F11" i="1"/>
  <c r="U3" i="1"/>
  <c r="T3" i="1"/>
  <c r="D5" i="1"/>
  <c r="F17" i="1"/>
  <c r="U7" i="1"/>
  <c r="C75" i="1" l="1"/>
  <c r="B75" i="1"/>
  <c r="AN1" i="3"/>
  <c r="AO1" i="3" s="1"/>
  <c r="AP1" i="3" s="1"/>
  <c r="AQ1" i="3" s="1"/>
  <c r="D11" i="1"/>
  <c r="O5" i="1"/>
  <c r="N5" i="1"/>
  <c r="F3" i="1"/>
  <c r="F9" i="1"/>
  <c r="D17" i="1"/>
  <c r="I5" i="1"/>
  <c r="K5" i="1"/>
  <c r="E17" i="1"/>
  <c r="F7" i="1"/>
  <c r="F6" i="1"/>
  <c r="B77" i="1"/>
  <c r="C76" i="1"/>
  <c r="C77" i="1"/>
  <c r="B76" i="1"/>
  <c r="AL1" i="3"/>
  <c r="E11" i="1" l="1"/>
  <c r="I17" i="1"/>
  <c r="K17" i="1"/>
  <c r="F15" i="1"/>
  <c r="E9" i="1"/>
  <c r="F13" i="1"/>
  <c r="P17" i="1"/>
  <c r="Q17" i="1"/>
  <c r="B59" i="1"/>
  <c r="C59" i="1"/>
  <c r="B58" i="1"/>
  <c r="B57" i="1"/>
  <c r="C57" i="1"/>
  <c r="C58" i="1"/>
  <c r="D6" i="1"/>
  <c r="G6" i="1"/>
  <c r="E7" i="1"/>
  <c r="P11" i="1"/>
  <c r="Q6" i="1"/>
  <c r="P6" i="1"/>
  <c r="E15" i="1"/>
  <c r="E3" i="1"/>
  <c r="K11" i="1"/>
  <c r="I11" i="1"/>
  <c r="F5" i="1"/>
  <c r="E6" i="1" l="1"/>
  <c r="E5" i="1"/>
  <c r="B34" i="1"/>
  <c r="D26" i="1"/>
  <c r="B31" i="1"/>
  <c r="D25" i="1"/>
  <c r="B28" i="1"/>
  <c r="C31" i="1"/>
  <c r="C34" i="1"/>
  <c r="C27" i="1"/>
  <c r="D29" i="1"/>
  <c r="C33" i="1"/>
  <c r="C26" i="1"/>
  <c r="C29" i="1"/>
  <c r="D32" i="1"/>
  <c r="C25" i="1"/>
  <c r="B25" i="1"/>
  <c r="D28" i="1"/>
  <c r="C32" i="1"/>
  <c r="B27" i="1"/>
  <c r="B30" i="1"/>
  <c r="B33" i="1"/>
  <c r="B26" i="1"/>
  <c r="B29" i="1"/>
  <c r="D33" i="1"/>
  <c r="C28" i="1"/>
  <c r="D31" i="1"/>
  <c r="D34" i="1"/>
  <c r="D27" i="1"/>
  <c r="D30" i="1"/>
  <c r="B32" i="1"/>
  <c r="C30" i="1"/>
  <c r="E13" i="1"/>
  <c r="Q11" i="1"/>
  <c r="C64" i="1" s="1"/>
  <c r="K6" i="1"/>
  <c r="I6" i="1"/>
  <c r="C63" i="1" l="1"/>
  <c r="B64" i="1"/>
  <c r="C65" i="1"/>
  <c r="B63" i="1"/>
  <c r="B65" i="1"/>
  <c r="D46" i="1"/>
  <c r="D38" i="1" l="1"/>
  <c r="D43" i="1"/>
  <c r="D45" i="1"/>
  <c r="D39" i="1"/>
  <c r="D41" i="1"/>
  <c r="D42" i="1"/>
  <c r="D44" i="1"/>
  <c r="D40" i="1"/>
  <c r="B41" i="1"/>
  <c r="C40" i="1"/>
  <c r="C41" i="1"/>
  <c r="C38" i="1"/>
  <c r="C46" i="1"/>
  <c r="C39" i="1"/>
  <c r="C42" i="1"/>
  <c r="C44" i="1"/>
  <c r="B43" i="1"/>
  <c r="B40" i="1"/>
  <c r="D47" i="1"/>
  <c r="B42" i="1"/>
  <c r="C45" i="1"/>
  <c r="B44" i="1"/>
  <c r="C47" i="1"/>
  <c r="B46" i="1"/>
  <c r="B39" i="1"/>
  <c r="B47" i="1"/>
  <c r="B45" i="1"/>
  <c r="B38" i="1"/>
  <c r="C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Nicola Barberis Negra</author>
  </authors>
  <commentList>
    <comment ref="B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Nicola Barberis Negra:</t>
        </r>
        <r>
          <rPr>
            <sz val="9"/>
            <color indexed="81"/>
            <rFont val="Tahoma"/>
            <family val="2"/>
          </rPr>
          <t xml:space="preserve">
This should be 11 at the end of the season, now it is lower to test the system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Nicola Barberis Negra</author>
  </authors>
  <commentList>
    <comment ref="B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Nicola Barberis Negra:</t>
        </r>
        <r>
          <rPr>
            <sz val="9"/>
            <color indexed="81"/>
            <rFont val="Tahoma"/>
            <family val="2"/>
          </rPr>
          <t xml:space="preserve">
This should be 11 at the end of the season, now it is lower to test the system</t>
        </r>
      </text>
    </comment>
  </commentList>
</comments>
</file>

<file path=xl/sharedStrings.xml><?xml version="1.0" encoding="utf-8"?>
<sst xmlns="http://schemas.openxmlformats.org/spreadsheetml/2006/main" count="6391" uniqueCount="461">
  <si>
    <t>King of Sprint</t>
  </si>
  <si>
    <t>King of Endurance</t>
  </si>
  <si>
    <t>King of Hurdles</t>
  </si>
  <si>
    <t>King of Jumps</t>
  </si>
  <si>
    <t>King of Throws</t>
  </si>
  <si>
    <t>Serpies</t>
  </si>
  <si>
    <t>Events done Senior</t>
  </si>
  <si>
    <t>Points general</t>
  </si>
  <si>
    <t>Events done Master</t>
  </si>
  <si>
    <t>Points age graded</t>
  </si>
  <si>
    <t>Position - No age grading</t>
  </si>
  <si>
    <t>Position - with age grading</t>
  </si>
  <si>
    <t>Events that counts</t>
  </si>
  <si>
    <t>Events done</t>
  </si>
  <si>
    <t>Point per event</t>
  </si>
  <si>
    <t>Points</t>
  </si>
  <si>
    <t>Rank</t>
  </si>
  <si>
    <t>Alex Malzer</t>
  </si>
  <si>
    <t>Ben Stanton</t>
  </si>
  <si>
    <t>Daniel De Palol</t>
  </si>
  <si>
    <t>David Robinson</t>
  </si>
  <si>
    <t>Frank Womelsdorf</t>
  </si>
  <si>
    <t>Jaran Finn</t>
  </si>
  <si>
    <t>Luke Parker</t>
  </si>
  <si>
    <t>Miles Kershaw</t>
  </si>
  <si>
    <t>Nicola Barberis Negra</t>
  </si>
  <si>
    <t>Sean O'Keeffe</t>
  </si>
  <si>
    <t>Tony McGahan</t>
  </si>
  <si>
    <t>Henry Kemp</t>
  </si>
  <si>
    <t>Overall Ranking</t>
  </si>
  <si>
    <t>Name</t>
  </si>
  <si>
    <t>Events</t>
  </si>
  <si>
    <t>Age Graded Ranking</t>
  </si>
  <si>
    <t>King of Sprints</t>
  </si>
  <si>
    <t>Limit for validity</t>
  </si>
  <si>
    <t>No. Events</t>
  </si>
  <si>
    <t>ATHLETE (in alphabetical order)</t>
  </si>
  <si>
    <t>AGE</t>
  </si>
  <si>
    <t>SCORE</t>
  </si>
  <si>
    <t>RANK</t>
  </si>
  <si>
    <t>TOTAL POINTS</t>
  </si>
  <si>
    <t>100m</t>
  </si>
  <si>
    <t>200m</t>
  </si>
  <si>
    <t>400m</t>
  </si>
  <si>
    <t>800m</t>
  </si>
  <si>
    <t>1500m</t>
  </si>
  <si>
    <t>3000m</t>
  </si>
  <si>
    <t>5000m</t>
  </si>
  <si>
    <t>10000m</t>
  </si>
  <si>
    <t>110m hurdles</t>
  </si>
  <si>
    <t>2000m steeplechase</t>
  </si>
  <si>
    <t>400m hurdles</t>
    <phoneticPr fontId="0" type="noConversion"/>
  </si>
  <si>
    <t>3000m steeplechase</t>
  </si>
  <si>
    <t>Long jump</t>
  </si>
  <si>
    <t>Triple jump</t>
  </si>
  <si>
    <t>High jump</t>
  </si>
  <si>
    <t>Pole vault</t>
  </si>
  <si>
    <t>Shot 7.26kg</t>
  </si>
  <si>
    <t>Hammer 7.26kg</t>
  </si>
  <si>
    <t>Discus 2kg</t>
  </si>
  <si>
    <t>Javelin 800g</t>
  </si>
  <si>
    <t>Sprint</t>
  </si>
  <si>
    <t>MD&amp;Endurance</t>
  </si>
  <si>
    <t>Hurdles</t>
  </si>
  <si>
    <t>Jumps</t>
  </si>
  <si>
    <t>Throws</t>
  </si>
  <si>
    <t>sec</t>
  </si>
  <si>
    <t>cm</t>
  </si>
  <si>
    <t>m</t>
  </si>
  <si>
    <t>Performance</t>
  </si>
  <si>
    <t>ATHLETE</t>
  </si>
  <si>
    <t>Shot 6kg</t>
  </si>
  <si>
    <t>Shot 5kg</t>
  </si>
  <si>
    <t>Hammer 6kg</t>
  </si>
  <si>
    <t>Hammer 5kg</t>
  </si>
  <si>
    <t>Hammer 4kg</t>
  </si>
  <si>
    <t>Hammer 3kg</t>
  </si>
  <si>
    <t>Discus 1.5kg</t>
  </si>
  <si>
    <t>Discus 1kg</t>
  </si>
  <si>
    <t>Javelin 700g</t>
  </si>
  <si>
    <t>Javelin 600g</t>
  </si>
  <si>
    <t>Javelin 500g</t>
  </si>
  <si>
    <t>Javelin 400g</t>
  </si>
  <si>
    <t>MD</t>
  </si>
  <si>
    <t>Endurance</t>
  </si>
  <si>
    <t>Firstname</t>
  </si>
  <si>
    <t>Lastname</t>
  </si>
  <si>
    <t>Gender</t>
  </si>
  <si>
    <t>Type</t>
  </si>
  <si>
    <t>Event</t>
  </si>
  <si>
    <t>Result</t>
  </si>
  <si>
    <t>Grading</t>
  </si>
  <si>
    <t>Cat</t>
  </si>
  <si>
    <t>Series</t>
  </si>
  <si>
    <t>Date</t>
  </si>
  <si>
    <t>Reult</t>
  </si>
  <si>
    <t>What to do</t>
    <phoneticPr fontId="0" type="noConversion"/>
  </si>
  <si>
    <t>Alex</t>
  </si>
  <si>
    <t>Malzer</t>
  </si>
  <si>
    <t>M</t>
  </si>
  <si>
    <t>track</t>
  </si>
  <si>
    <t>2000m walk</t>
  </si>
  <si>
    <t>V45</t>
  </si>
  <si>
    <t>Southern Counties Vets AC League</t>
  </si>
  <si>
    <t>Copy and paste results from .csv extracted in http://www.serpentine.org.uk/serpiebase/ReportShow.php?QueryID=35</t>
  </si>
  <si>
    <t>field</t>
  </si>
  <si>
    <t>Southern Athletics League (div 3)</t>
  </si>
  <si>
    <t>Check that all results have the formula in colum K and L</t>
  </si>
  <si>
    <t>Rosenheim League (Eastern div)</t>
  </si>
  <si>
    <t>Sort by values in column K (alphabetical order by name)</t>
  </si>
  <si>
    <t>The rest of the document should be updated automaticaly</t>
  </si>
  <si>
    <t>Andrew</t>
  </si>
  <si>
    <t>Reeves</t>
  </si>
  <si>
    <t>400m hurdles</t>
  </si>
  <si>
    <t>Roberts</t>
  </si>
  <si>
    <t>V65</t>
  </si>
  <si>
    <t>Andy</t>
  </si>
  <si>
    <t>Greenleaf</t>
  </si>
  <si>
    <t>V35</t>
  </si>
  <si>
    <t>Highgate Night of 10,000m</t>
  </si>
  <si>
    <t>Arthur</t>
  </si>
  <si>
    <t>Noble</t>
  </si>
  <si>
    <t>MU13</t>
  </si>
  <si>
    <t>Middlesex Young Athletes League</t>
  </si>
  <si>
    <t>Ashok</t>
  </si>
  <si>
    <t>Jamdagni</t>
  </si>
  <si>
    <t>V70</t>
  </si>
  <si>
    <t>Bartosz</t>
  </si>
  <si>
    <t>Porzuczek</t>
  </si>
  <si>
    <t>Ben</t>
  </si>
  <si>
    <t>Stanton</t>
  </si>
  <si>
    <t>SM</t>
  </si>
  <si>
    <t>Benjamin</t>
  </si>
  <si>
    <t>Tolputt</t>
  </si>
  <si>
    <t>Carl</t>
  </si>
  <si>
    <t>Hopkins</t>
  </si>
  <si>
    <t>Cedric</t>
  </si>
  <si>
    <t>Schramm</t>
  </si>
  <si>
    <t>V40</t>
  </si>
  <si>
    <t>Charles</t>
  </si>
  <si>
    <t>Pridgeon</t>
  </si>
  <si>
    <t>V50</t>
  </si>
  <si>
    <t>Wright</t>
  </si>
  <si>
    <t>Christian</t>
  </si>
  <si>
    <t>Morris</t>
  </si>
  <si>
    <t>Christopher</t>
  </si>
  <si>
    <t>Oddy</t>
  </si>
  <si>
    <t>Daniel</t>
  </si>
  <si>
    <t>De Palol</t>
  </si>
  <si>
    <t>Danny</t>
  </si>
  <si>
    <t>McIntosh</t>
  </si>
  <si>
    <t>V55</t>
  </si>
  <si>
    <t>Darren</t>
  </si>
  <si>
    <t>Over</t>
  </si>
  <si>
    <t>Herne Hill Harriers Open Meeting</t>
  </si>
  <si>
    <t>1mile</t>
  </si>
  <si>
    <t>David</t>
  </si>
  <si>
    <t>Robinson</t>
  </si>
  <si>
    <t>Hinds</t>
  </si>
  <si>
    <t>Matthew</t>
  </si>
  <si>
    <t>Havering AC Open</t>
  </si>
  <si>
    <t>Campbell</t>
  </si>
  <si>
    <t>David P</t>
  </si>
  <si>
    <t>Evans</t>
  </si>
  <si>
    <t>Debashish</t>
  </si>
  <si>
    <t>Biswas</t>
  </si>
  <si>
    <t>Declan</t>
  </si>
  <si>
    <t>Boothe-Brennan</t>
  </si>
  <si>
    <t>Frank</t>
  </si>
  <si>
    <t>Womelsdorf</t>
  </si>
  <si>
    <t>Henrik</t>
  </si>
  <si>
    <t>Willett</t>
  </si>
  <si>
    <t>75m</t>
  </si>
  <si>
    <t>MU11</t>
  </si>
  <si>
    <t>Henry</t>
  </si>
  <si>
    <t>Kemp</t>
  </si>
  <si>
    <t>Jaden</t>
  </si>
  <si>
    <t>Forde</t>
  </si>
  <si>
    <t>MU17</t>
  </si>
  <si>
    <t>Jeremy</t>
  </si>
  <si>
    <t>Freer</t>
  </si>
  <si>
    <t>John</t>
  </si>
  <si>
    <t>Jonah</t>
  </si>
  <si>
    <t>Kramer</t>
  </si>
  <si>
    <t>Jonathan</t>
  </si>
  <si>
    <t>Poole</t>
  </si>
  <si>
    <t>Julian</t>
  </si>
  <si>
    <t>Barbour</t>
  </si>
  <si>
    <t>Kerry</t>
  </si>
  <si>
    <t>Lewis</t>
  </si>
  <si>
    <t>Lamal</t>
  </si>
  <si>
    <t>King</t>
  </si>
  <si>
    <t>Lee-Marvin</t>
  </si>
  <si>
    <t>Tolentino</t>
  </si>
  <si>
    <t>Luke</t>
  </si>
  <si>
    <t>Parker</t>
  </si>
  <si>
    <t>Marcin</t>
  </si>
  <si>
    <t>Kacperczyk</t>
  </si>
  <si>
    <t>Michael</t>
  </si>
  <si>
    <t>McCagh</t>
  </si>
  <si>
    <t>Michele</t>
  </si>
  <si>
    <t>Bottone</t>
  </si>
  <si>
    <t>Miles</t>
  </si>
  <si>
    <t>Kershaw</t>
  </si>
  <si>
    <t>Nathan</t>
  </si>
  <si>
    <t>Wilkins</t>
  </si>
  <si>
    <t>Nicola</t>
  </si>
  <si>
    <t>Barberis Negra</t>
  </si>
  <si>
    <t>Patrick</t>
  </si>
  <si>
    <t>Thielemans</t>
  </si>
  <si>
    <t>Peter</t>
  </si>
  <si>
    <t>Clarke</t>
  </si>
  <si>
    <t>Philip</t>
  </si>
  <si>
    <t>Whitehouse</t>
  </si>
  <si>
    <t>Reilly</t>
  </si>
  <si>
    <t>Ayres</t>
  </si>
  <si>
    <t>Sean</t>
  </si>
  <si>
    <t>O'Keeffe</t>
  </si>
  <si>
    <t>Simon</t>
  </si>
  <si>
    <t>Barrett</t>
  </si>
  <si>
    <t>Tamer</t>
  </si>
  <si>
    <t>Sioufi</t>
  </si>
  <si>
    <t>MU20</t>
  </si>
  <si>
    <t>Tom</t>
  </si>
  <si>
    <t>McKelvey</t>
  </si>
  <si>
    <t>Tony</t>
  </si>
  <si>
    <t>McGahan</t>
  </si>
  <si>
    <t>Vinco</t>
  </si>
  <si>
    <t>Xavier</t>
  </si>
  <si>
    <t>Gruot</t>
  </si>
  <si>
    <t>Andrew Reeves</t>
  </si>
  <si>
    <t>Stuart Leigh</t>
  </si>
  <si>
    <t>Declan Boothe-Brennan</t>
  </si>
  <si>
    <t>David Cull</t>
  </si>
  <si>
    <t>David Matthew</t>
  </si>
  <si>
    <t>Bartosz Porzuczek</t>
  </si>
  <si>
    <t>Jeremy Freer</t>
  </si>
  <si>
    <t>110m hurdles M35</t>
  </si>
  <si>
    <t>110m hurdles M50</t>
  </si>
  <si>
    <t>400m hurdles</t>
    <phoneticPr fontId="1" type="noConversion"/>
  </si>
  <si>
    <t>400m hurdles M35</t>
  </si>
  <si>
    <t>400m hurdles M50</t>
  </si>
  <si>
    <t>Damien</t>
  </si>
  <si>
    <t>Abram</t>
  </si>
  <si>
    <t>Club Championship 1mile</t>
  </si>
  <si>
    <t>Damien Abram</t>
  </si>
  <si>
    <t>Club Championship 3000m</t>
  </si>
  <si>
    <t>Agnew</t>
  </si>
  <si>
    <t>Jeremy Agnew</t>
  </si>
  <si>
    <t>Ladywell 10,000m</t>
  </si>
  <si>
    <t>Antrobus</t>
  </si>
  <si>
    <t>Philip Antrobus</t>
  </si>
  <si>
    <t>Reilly Ayres</t>
  </si>
  <si>
    <t>Rosenheim League Final</t>
  </si>
  <si>
    <t>Highgate Harriers Open Meeting</t>
  </si>
  <si>
    <t>Julian Barbour</t>
  </si>
  <si>
    <t>Samuel</t>
  </si>
  <si>
    <t>Barnes</t>
  </si>
  <si>
    <t>Samuel Barnes</t>
  </si>
  <si>
    <t>Soar Mile</t>
  </si>
  <si>
    <t>Simon Barrett</t>
  </si>
  <si>
    <t>Orion Harrier's Fast Friday 5000m/10,000m</t>
  </si>
  <si>
    <t>Hercules Wimbledon 5000m Festival</t>
  </si>
  <si>
    <t>Alexandre</t>
  </si>
  <si>
    <t>Bernigaud</t>
  </si>
  <si>
    <t>Alexandre Bernigaud</t>
  </si>
  <si>
    <t>Debashish Biswas</t>
  </si>
  <si>
    <t>Michele Bottone</t>
  </si>
  <si>
    <t>Warren</t>
  </si>
  <si>
    <t>Brayn</t>
  </si>
  <si>
    <t>Warren Brayn</t>
  </si>
  <si>
    <t>Buckley</t>
  </si>
  <si>
    <t>Simon Buckley</t>
  </si>
  <si>
    <t>Adrian</t>
  </si>
  <si>
    <t>Burke</t>
  </si>
  <si>
    <t>Adrian Burke</t>
  </si>
  <si>
    <t>David Campbell</t>
  </si>
  <si>
    <t>Theodore</t>
  </si>
  <si>
    <t>Chen</t>
  </si>
  <si>
    <t>Theodore Chen</t>
  </si>
  <si>
    <t>Peter Clarke</t>
  </si>
  <si>
    <t>South of England Masters Track &amp; Field Championships</t>
  </si>
  <si>
    <t>Ian</t>
  </si>
  <si>
    <t>Cook</t>
  </si>
  <si>
    <t>Ian Cook</t>
  </si>
  <si>
    <t>Craddock</t>
  </si>
  <si>
    <t>Simon Craddock</t>
  </si>
  <si>
    <t>Robert</t>
  </si>
  <si>
    <t>Crangle</t>
  </si>
  <si>
    <t>Robert Crangle</t>
  </si>
  <si>
    <t>Cull</t>
  </si>
  <si>
    <t>Vinco David</t>
  </si>
  <si>
    <t>Davidson</t>
  </si>
  <si>
    <t>Alex Davidson</t>
  </si>
  <si>
    <t>Alexander</t>
  </si>
  <si>
    <t>Davy</t>
  </si>
  <si>
    <t>Alexander Davy</t>
  </si>
  <si>
    <t>David P Evans</t>
  </si>
  <si>
    <t>Fassnidge</t>
  </si>
  <si>
    <t>John Fassnidge</t>
  </si>
  <si>
    <t>Jaran</t>
  </si>
  <si>
    <t>Finn</t>
  </si>
  <si>
    <t>Blackheath and Bromley Open Meeting</t>
  </si>
  <si>
    <t>Jaden Forde</t>
  </si>
  <si>
    <t>Marley</t>
  </si>
  <si>
    <t>Fraser</t>
  </si>
  <si>
    <t>MU15</t>
  </si>
  <si>
    <t>Marley Fraser</t>
  </si>
  <si>
    <t>James</t>
  </si>
  <si>
    <t>Gillanders</t>
  </si>
  <si>
    <t>James Gillanders</t>
  </si>
  <si>
    <t>BMC Grand Prix</t>
  </si>
  <si>
    <t>Will</t>
  </si>
  <si>
    <t>Green</t>
  </si>
  <si>
    <t>Will Green</t>
  </si>
  <si>
    <t>Andy Greenleaf</t>
  </si>
  <si>
    <t xml:space="preserve">Hercules Wimbledon 3000m Festival </t>
  </si>
  <si>
    <t>Xavier Gruot</t>
  </si>
  <si>
    <t>Sam</t>
  </si>
  <si>
    <t>Hall</t>
  </si>
  <si>
    <t>Sam Hall</t>
  </si>
  <si>
    <t>Finley</t>
  </si>
  <si>
    <t>Hamilton</t>
  </si>
  <si>
    <t>Finley Hamilton</t>
  </si>
  <si>
    <t>Hardcastle</t>
  </si>
  <si>
    <t>Matthew Hardcastle</t>
  </si>
  <si>
    <t>Graeme</t>
  </si>
  <si>
    <t>Harrison</t>
  </si>
  <si>
    <t>BMAF T&amp;F Championships</t>
  </si>
  <si>
    <t>Graeme Harrison</t>
  </si>
  <si>
    <t>Max</t>
  </si>
  <si>
    <t>Harrison-Tosatto</t>
  </si>
  <si>
    <t>Max Harrison-Tosatto</t>
  </si>
  <si>
    <t>Nicholas</t>
  </si>
  <si>
    <t>Hinde</t>
  </si>
  <si>
    <t>Nicholas Hinde</t>
  </si>
  <si>
    <t>David Hinds</t>
  </si>
  <si>
    <t>Carl Hopkins</t>
  </si>
  <si>
    <t>Raoul</t>
  </si>
  <si>
    <t>Huysmans</t>
  </si>
  <si>
    <t>Raoul Huysmans</t>
  </si>
  <si>
    <t>Mohammed</t>
  </si>
  <si>
    <t>Ismail</t>
  </si>
  <si>
    <t>Mohammed Ismail</t>
  </si>
  <si>
    <t>Ashok Jamdagni</t>
  </si>
  <si>
    <t>Barakat</t>
  </si>
  <si>
    <t>Jassem</t>
  </si>
  <si>
    <t>Barakat Jassem</t>
  </si>
  <si>
    <t>Jeffreys</t>
  </si>
  <si>
    <t>Alex Jeffreys</t>
  </si>
  <si>
    <t>Marcin Kacperczyk</t>
  </si>
  <si>
    <t>Kerr</t>
  </si>
  <si>
    <t>Adrian Kerr</t>
  </si>
  <si>
    <t>Newham Open Meeting</t>
  </si>
  <si>
    <t>Lamal King</t>
  </si>
  <si>
    <t>Jonah Kramer</t>
  </si>
  <si>
    <t>London Schools Track &amp; Field Championships</t>
  </si>
  <si>
    <t>William</t>
  </si>
  <si>
    <t>Lake</t>
  </si>
  <si>
    <t>William Lake</t>
  </si>
  <si>
    <t>Isaac</t>
  </si>
  <si>
    <t>Leigh</t>
  </si>
  <si>
    <t>Isaac Leigh</t>
  </si>
  <si>
    <t>Stuart</t>
  </si>
  <si>
    <t>London Inter Club Challenge</t>
  </si>
  <si>
    <t>Dartford Harriers Open Meeting</t>
  </si>
  <si>
    <t>Kerry Lewis</t>
  </si>
  <si>
    <t>Victor</t>
  </si>
  <si>
    <t>Lio</t>
  </si>
  <si>
    <t>Victor Lio</t>
  </si>
  <si>
    <t>Lipscomb</t>
  </si>
  <si>
    <t>David Lipscomb</t>
  </si>
  <si>
    <t>Thomas</t>
  </si>
  <si>
    <t>Martini</t>
  </si>
  <si>
    <t>Thomas Martini</t>
  </si>
  <si>
    <t>London Heathside Open T&amp;F Meeting</t>
  </si>
  <si>
    <t>Joseph</t>
  </si>
  <si>
    <t>Maughan</t>
  </si>
  <si>
    <t>Joseph Maughan</t>
  </si>
  <si>
    <t>Maynard</t>
  </si>
  <si>
    <t>Andrew Maynard</t>
  </si>
  <si>
    <t>Ewan</t>
  </si>
  <si>
    <t>Ewan Maynard</t>
  </si>
  <si>
    <t>Michael McCagh</t>
  </si>
  <si>
    <t>Danny McIntosh</t>
  </si>
  <si>
    <t>Tom McKelvey</t>
  </si>
  <si>
    <t>Moka</t>
  </si>
  <si>
    <t>Alexander Moka</t>
  </si>
  <si>
    <t>Moon</t>
  </si>
  <si>
    <t>David Moon</t>
  </si>
  <si>
    <t>Christian Morris</t>
  </si>
  <si>
    <t>Moscrop</t>
  </si>
  <si>
    <t>Jonathan Moscrop</t>
  </si>
  <si>
    <t>Arthur Noble</t>
  </si>
  <si>
    <t>John Noble</t>
  </si>
  <si>
    <t>Martin</t>
  </si>
  <si>
    <t>O'Connell</t>
  </si>
  <si>
    <t>Martin O'Connell</t>
  </si>
  <si>
    <t>Christopher Oddy</t>
  </si>
  <si>
    <t>Curtis</t>
  </si>
  <si>
    <t>Curtis O'Keeffe</t>
  </si>
  <si>
    <t>Jarek</t>
  </si>
  <si>
    <t>Olszowka</t>
  </si>
  <si>
    <t>Jarek Olszowka</t>
  </si>
  <si>
    <t>Brett</t>
  </si>
  <si>
    <t>Osler</t>
  </si>
  <si>
    <t>Brett Osler</t>
  </si>
  <si>
    <t>Darren Over</t>
  </si>
  <si>
    <t>Brian</t>
  </si>
  <si>
    <t>Pickles</t>
  </si>
  <si>
    <t>V60</t>
  </si>
  <si>
    <t>Brian Pickles</t>
  </si>
  <si>
    <t>Pitt</t>
  </si>
  <si>
    <t>David Pitt</t>
  </si>
  <si>
    <t>Jonathan Poole</t>
  </si>
  <si>
    <t>Powis</t>
  </si>
  <si>
    <t>Tom Powis</t>
  </si>
  <si>
    <t>Poynton</t>
  </si>
  <si>
    <t>Tom Poynton</t>
  </si>
  <si>
    <t>Charles Pridgeon</t>
  </si>
  <si>
    <t>Richard</t>
  </si>
  <si>
    <t>Purdy</t>
  </si>
  <si>
    <t>Richard Purdy</t>
  </si>
  <si>
    <t>Gideon</t>
  </si>
  <si>
    <t>Reid</t>
  </si>
  <si>
    <t>Gideon Reid</t>
  </si>
  <si>
    <t>Andrew Roberts</t>
  </si>
  <si>
    <t>Cedric Schramm</t>
  </si>
  <si>
    <t>Tamer Sioufi</t>
  </si>
  <si>
    <t>Ricardo</t>
  </si>
  <si>
    <t>Sutherland</t>
  </si>
  <si>
    <t>Ricardo Sutherland</t>
  </si>
  <si>
    <t>Fabian</t>
  </si>
  <si>
    <t>Taigel</t>
  </si>
  <si>
    <t>Fabian Taigel</t>
  </si>
  <si>
    <t>Alfie</t>
  </si>
  <si>
    <t>Taylor</t>
  </si>
  <si>
    <t>Alfie Taylor</t>
  </si>
  <si>
    <t>Richard Taylor</t>
  </si>
  <si>
    <t>Patrick Thielemans</t>
  </si>
  <si>
    <t>Lee-Marvin Tolentino</t>
  </si>
  <si>
    <t>Benjamin Tolputt</t>
  </si>
  <si>
    <t>Hugh</t>
  </si>
  <si>
    <t>Torry</t>
  </si>
  <si>
    <t>Hugh Torry</t>
  </si>
  <si>
    <t>Nicholas Torry</t>
  </si>
  <si>
    <t>Turner</t>
  </si>
  <si>
    <t>James Turner</t>
  </si>
  <si>
    <t>Joost</t>
  </si>
  <si>
    <t>Vogel</t>
  </si>
  <si>
    <t>Joost Vogel</t>
  </si>
  <si>
    <t>Rick</t>
  </si>
  <si>
    <t>Weston</t>
  </si>
  <si>
    <t>Rick Weston</t>
  </si>
  <si>
    <t>Philip Whitehouse</t>
  </si>
  <si>
    <t>Nathan Wilkins</t>
  </si>
  <si>
    <t>Henrik Willett</t>
  </si>
  <si>
    <t>Matt</t>
  </si>
  <si>
    <t>Williams</t>
  </si>
  <si>
    <t>Matt Williams</t>
  </si>
  <si>
    <t>Christopher Wright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</si>
</sst>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4" borderId="0" xfId="0" applyFill="1" applyAlignment="1">
      <alignment vertical="center" wrapText="1"/>
    </xf>
    <xf numFmtId="0" fontId="0" fillId="4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0" fillId="5" borderId="0" xfId="0" applyFill="1" applyAlignment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7" borderId="4" xfId="0" applyFill="1" applyBorder="1" applyAlignment="1">
      <alignment vertical="center"/>
    </xf>
    <xf numFmtId="0" fontId="0" fillId="7" borderId="5" xfId="0" applyFill="1" applyBorder="1" applyAlignment="1">
      <alignment vertical="center"/>
    </xf>
    <xf numFmtId="0" fontId="0" fillId="7" borderId="6" xfId="0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2" fontId="0" fillId="0" borderId="10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7" borderId="7" xfId="0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0" fillId="7" borderId="8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7" xfId="0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2" fontId="0" fillId="9" borderId="0" xfId="0" applyNumberForma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0" fillId="10" borderId="0" xfId="0" applyNumberFormat="1" applyFill="1" applyAlignment="1">
      <alignment horizontal="center" vertical="center"/>
    </xf>
    <xf numFmtId="2" fontId="0" fillId="0" borderId="7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2" fontId="0" fillId="0" borderId="8" xfId="0" applyNumberFormat="1" applyBorder="1" applyAlignment="1">
      <alignment vertical="center"/>
    </xf>
    <xf numFmtId="0" fontId="0" fillId="7" borderId="0" xfId="0" applyFill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0" borderId="4" xfId="0" applyBorder="1" applyAlignment="1">
      <alignment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 applyAlignment="1">
      <alignment vertical="center"/>
    </xf>
    <xf numFmtId="1" fontId="0" fillId="7" borderId="0" xfId="0" applyNumberFormat="1" applyFill="1" applyAlignment="1">
      <alignment horizontal="center" vertical="center"/>
    </xf>
    <xf numFmtId="0" fontId="0" fillId="8" borderId="0" xfId="0" applyFill="1" applyAlignment="1">
      <alignment vertical="center"/>
    </xf>
    <xf numFmtId="0" fontId="5" fillId="0" borderId="0" xfId="0" applyFont="1"/>
    <xf numFmtId="14" fontId="0" fillId="0" borderId="0" xfId="0" applyNumberFormat="1"/>
    <xf numFmtId="0" fontId="0" fillId="8" borderId="0" xfId="0" applyFill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8" borderId="0" xfId="0" applyFill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13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Calculator!$AB$2</c:f>
              <c:strCache>
                <c:ptCount val="1"/>
                <c:pt idx="0">
                  <c:v>Sprint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Calculator!$A$4:$A$27</c:f>
              <c:strCache>
                <c:ptCount val="23"/>
                <c:pt idx="0">
                  <c:v>Alex Malzer</c:v>
                </c:pt>
                <c:pt idx="2">
                  <c:v>David Matthew</c:v>
                </c:pt>
                <c:pt idx="4">
                  <c:v>Daniel De Palol</c:v>
                </c:pt>
                <c:pt idx="6">
                  <c:v>David Robinson</c:v>
                </c:pt>
                <c:pt idx="8">
                  <c:v>Frank Womelsdorf</c:v>
                </c:pt>
                <c:pt idx="10">
                  <c:v>Luke Parker</c:v>
                </c:pt>
                <c:pt idx="12">
                  <c:v>Miles Kershaw</c:v>
                </c:pt>
                <c:pt idx="16">
                  <c:v>Andrew Reeves</c:v>
                </c:pt>
                <c:pt idx="18">
                  <c:v>Stuart Leigh</c:v>
                </c:pt>
                <c:pt idx="20">
                  <c:v>Tony McGahan</c:v>
                </c:pt>
                <c:pt idx="22">
                  <c:v>Bartosz Porzuczek</c:v>
                </c:pt>
              </c:strCache>
            </c:strRef>
          </c:cat>
          <c:val>
            <c:numRef>
              <c:f>Calculator!$AB$4:$AB$26</c:f>
              <c:numCache>
                <c:formatCode>General</c:formatCode>
                <c:ptCount val="23"/>
                <c:pt idx="0" formatCode="0.00">
                  <c:v>529.86099964108303</c:v>
                </c:pt>
                <c:pt idx="1">
                  <c:v>0</c:v>
                </c:pt>
                <c:pt idx="2" formatCode="0.00">
                  <c:v>1379.5347343615701</c:v>
                </c:pt>
                <c:pt idx="3">
                  <c:v>0</c:v>
                </c:pt>
                <c:pt idx="4" formatCode="0.00">
                  <c:v>514.97737881806722</c:v>
                </c:pt>
                <c:pt idx="5">
                  <c:v>0</c:v>
                </c:pt>
                <c:pt idx="6" formatCode="0.00">
                  <c:v>1144.1795242727808</c:v>
                </c:pt>
                <c:pt idx="7">
                  <c:v>0</c:v>
                </c:pt>
                <c:pt idx="8" formatCode="0.00">
                  <c:v>0</c:v>
                </c:pt>
                <c:pt idx="9">
                  <c:v>0</c:v>
                </c:pt>
                <c:pt idx="10" formatCode="0.00">
                  <c:v>0</c:v>
                </c:pt>
                <c:pt idx="11">
                  <c:v>0</c:v>
                </c:pt>
                <c:pt idx="12" formatCode="0.00">
                  <c:v>2087.8042305412309</c:v>
                </c:pt>
                <c:pt idx="13">
                  <c:v>0</c:v>
                </c:pt>
                <c:pt idx="14" formatCode="0.00">
                  <c:v>0</c:v>
                </c:pt>
                <c:pt idx="15">
                  <c:v>0</c:v>
                </c:pt>
                <c:pt idx="16" formatCode="0.00">
                  <c:v>0</c:v>
                </c:pt>
                <c:pt idx="17">
                  <c:v>0</c:v>
                </c:pt>
                <c:pt idx="18" formatCode="0.00">
                  <c:v>937.8234870751038</c:v>
                </c:pt>
                <c:pt idx="19">
                  <c:v>0</c:v>
                </c:pt>
                <c:pt idx="20" formatCode="0.00">
                  <c:v>0</c:v>
                </c:pt>
                <c:pt idx="21">
                  <c:v>0</c:v>
                </c:pt>
                <c:pt idx="22" formatCode="0.00">
                  <c:v>1830.2568206820424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10-473B-B842-34C6FD8630A5}"/>
            </c:ext>
          </c:extLst>
        </c:ser>
        <c:ser>
          <c:idx val="1"/>
          <c:order val="1"/>
          <c:tx>
            <c:strRef>
              <c:f>Calculator!$AE$2</c:f>
              <c:strCache>
                <c:ptCount val="1"/>
                <c:pt idx="0">
                  <c:v>MD&amp;Endurance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Calculator!$A$4:$A$27</c:f>
              <c:strCache>
                <c:ptCount val="23"/>
                <c:pt idx="0">
                  <c:v>Alex Malzer</c:v>
                </c:pt>
                <c:pt idx="2">
                  <c:v>David Matthew</c:v>
                </c:pt>
                <c:pt idx="4">
                  <c:v>Daniel De Palol</c:v>
                </c:pt>
                <c:pt idx="6">
                  <c:v>David Robinson</c:v>
                </c:pt>
                <c:pt idx="8">
                  <c:v>Frank Womelsdorf</c:v>
                </c:pt>
                <c:pt idx="10">
                  <c:v>Luke Parker</c:v>
                </c:pt>
                <c:pt idx="12">
                  <c:v>Miles Kershaw</c:v>
                </c:pt>
                <c:pt idx="16">
                  <c:v>Andrew Reeves</c:v>
                </c:pt>
                <c:pt idx="18">
                  <c:v>Stuart Leigh</c:v>
                </c:pt>
                <c:pt idx="20">
                  <c:v>Tony McGahan</c:v>
                </c:pt>
                <c:pt idx="22">
                  <c:v>Bartosz Porzuczek</c:v>
                </c:pt>
              </c:strCache>
            </c:strRef>
          </c:cat>
          <c:val>
            <c:numRef>
              <c:f>Calculator!$AE$4:$AE$26</c:f>
              <c:numCache>
                <c:formatCode>General</c:formatCode>
                <c:ptCount val="23"/>
                <c:pt idx="0" formatCode="0.00">
                  <c:v>2692.5827195430511</c:v>
                </c:pt>
                <c:pt idx="2" formatCode="0.00">
                  <c:v>0</c:v>
                </c:pt>
                <c:pt idx="4" formatCode="0.00">
                  <c:v>3776.0567076838324</c:v>
                </c:pt>
                <c:pt idx="6" formatCode="0.00">
                  <c:v>0</c:v>
                </c:pt>
                <c:pt idx="8" formatCode="0.00">
                  <c:v>0</c:v>
                </c:pt>
                <c:pt idx="10" formatCode="0.00">
                  <c:v>3426.2568323419464</c:v>
                </c:pt>
                <c:pt idx="12" formatCode="0.00">
                  <c:v>0</c:v>
                </c:pt>
                <c:pt idx="14" formatCode="0.00">
                  <c:v>0</c:v>
                </c:pt>
                <c:pt idx="16" formatCode="0.00">
                  <c:v>0</c:v>
                </c:pt>
                <c:pt idx="18" formatCode="0.00">
                  <c:v>0</c:v>
                </c:pt>
                <c:pt idx="20" formatCode="0.00">
                  <c:v>0</c:v>
                </c:pt>
                <c:pt idx="22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10-473B-B842-34C6FD8630A5}"/>
            </c:ext>
          </c:extLst>
        </c:ser>
        <c:ser>
          <c:idx val="2"/>
          <c:order val="2"/>
          <c:tx>
            <c:strRef>
              <c:f>Calculator!#REF!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Calculator!$A$4:$A$27</c:f>
              <c:strCache>
                <c:ptCount val="23"/>
                <c:pt idx="0">
                  <c:v>Alex Malzer</c:v>
                </c:pt>
                <c:pt idx="2">
                  <c:v>David Matthew</c:v>
                </c:pt>
                <c:pt idx="4">
                  <c:v>Daniel De Palol</c:v>
                </c:pt>
                <c:pt idx="6">
                  <c:v>David Robinson</c:v>
                </c:pt>
                <c:pt idx="8">
                  <c:v>Frank Womelsdorf</c:v>
                </c:pt>
                <c:pt idx="10">
                  <c:v>Luke Parker</c:v>
                </c:pt>
                <c:pt idx="12">
                  <c:v>Miles Kershaw</c:v>
                </c:pt>
                <c:pt idx="16">
                  <c:v>Andrew Reeves</c:v>
                </c:pt>
                <c:pt idx="18">
                  <c:v>Stuart Leigh</c:v>
                </c:pt>
                <c:pt idx="20">
                  <c:v>Tony McGahan</c:v>
                </c:pt>
                <c:pt idx="22">
                  <c:v>Bartosz Porzuczek</c:v>
                </c:pt>
              </c:strCache>
            </c:strRef>
          </c:cat>
          <c:val>
            <c:numRef>
              <c:f>Calculator!#REF!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10-473B-B842-34C6FD8630A5}"/>
            </c:ext>
          </c:extLst>
        </c:ser>
        <c:ser>
          <c:idx val="3"/>
          <c:order val="3"/>
          <c:tx>
            <c:strRef>
              <c:f>Calculator!$AH$2</c:f>
              <c:strCache>
                <c:ptCount val="1"/>
                <c:pt idx="0">
                  <c:v>Hurdles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Calculator!$A$4:$A$27</c:f>
              <c:strCache>
                <c:ptCount val="23"/>
                <c:pt idx="0">
                  <c:v>Alex Malzer</c:v>
                </c:pt>
                <c:pt idx="2">
                  <c:v>David Matthew</c:v>
                </c:pt>
                <c:pt idx="4">
                  <c:v>Daniel De Palol</c:v>
                </c:pt>
                <c:pt idx="6">
                  <c:v>David Robinson</c:v>
                </c:pt>
                <c:pt idx="8">
                  <c:v>Frank Womelsdorf</c:v>
                </c:pt>
                <c:pt idx="10">
                  <c:v>Luke Parker</c:v>
                </c:pt>
                <c:pt idx="12">
                  <c:v>Miles Kershaw</c:v>
                </c:pt>
                <c:pt idx="16">
                  <c:v>Andrew Reeves</c:v>
                </c:pt>
                <c:pt idx="18">
                  <c:v>Stuart Leigh</c:v>
                </c:pt>
                <c:pt idx="20">
                  <c:v>Tony McGahan</c:v>
                </c:pt>
                <c:pt idx="22">
                  <c:v>Bartosz Porzuczek</c:v>
                </c:pt>
              </c:strCache>
            </c:strRef>
          </c:cat>
          <c:val>
            <c:numRef>
              <c:f>Calculator!$AH$4:$AH$26</c:f>
              <c:numCache>
                <c:formatCode>General</c:formatCode>
                <c:ptCount val="23"/>
                <c:pt idx="0" formatCode="0.00">
                  <c:v>0</c:v>
                </c:pt>
                <c:pt idx="2" formatCode="0.00">
                  <c:v>0</c:v>
                </c:pt>
                <c:pt idx="4" formatCode="0.00">
                  <c:v>0</c:v>
                </c:pt>
                <c:pt idx="6" formatCode="0.00">
                  <c:v>0</c:v>
                </c:pt>
                <c:pt idx="8" formatCode="0.00">
                  <c:v>0</c:v>
                </c:pt>
                <c:pt idx="10" formatCode="0.00">
                  <c:v>0</c:v>
                </c:pt>
                <c:pt idx="12" formatCode="0.00">
                  <c:v>0</c:v>
                </c:pt>
                <c:pt idx="14" formatCode="0.00">
                  <c:v>0</c:v>
                </c:pt>
                <c:pt idx="16" formatCode="0.00">
                  <c:v>2127.9293122538265</c:v>
                </c:pt>
                <c:pt idx="18" formatCode="0.00">
                  <c:v>1113.8491144492614</c:v>
                </c:pt>
                <c:pt idx="20" formatCode="0.00">
                  <c:v>0</c:v>
                </c:pt>
                <c:pt idx="22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10-473B-B842-34C6FD8630A5}"/>
            </c:ext>
          </c:extLst>
        </c:ser>
        <c:ser>
          <c:idx val="4"/>
          <c:order val="4"/>
          <c:tx>
            <c:strRef>
              <c:f>Calculator!$AK$2</c:f>
              <c:strCache>
                <c:ptCount val="1"/>
                <c:pt idx="0">
                  <c:v>Jumps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Calculator!$A$4:$A$27</c:f>
              <c:strCache>
                <c:ptCount val="23"/>
                <c:pt idx="0">
                  <c:v>Alex Malzer</c:v>
                </c:pt>
                <c:pt idx="2">
                  <c:v>David Matthew</c:v>
                </c:pt>
                <c:pt idx="4">
                  <c:v>Daniel De Palol</c:v>
                </c:pt>
                <c:pt idx="6">
                  <c:v>David Robinson</c:v>
                </c:pt>
                <c:pt idx="8">
                  <c:v>Frank Womelsdorf</c:v>
                </c:pt>
                <c:pt idx="10">
                  <c:v>Luke Parker</c:v>
                </c:pt>
                <c:pt idx="12">
                  <c:v>Miles Kershaw</c:v>
                </c:pt>
                <c:pt idx="16">
                  <c:v>Andrew Reeves</c:v>
                </c:pt>
                <c:pt idx="18">
                  <c:v>Stuart Leigh</c:v>
                </c:pt>
                <c:pt idx="20">
                  <c:v>Tony McGahan</c:v>
                </c:pt>
                <c:pt idx="22">
                  <c:v>Bartosz Porzuczek</c:v>
                </c:pt>
              </c:strCache>
            </c:strRef>
          </c:cat>
          <c:val>
            <c:numRef>
              <c:f>Calculator!$AK$4:$AK$26</c:f>
              <c:numCache>
                <c:formatCode>General</c:formatCode>
                <c:ptCount val="23"/>
                <c:pt idx="0" formatCode="0.00">
                  <c:v>0</c:v>
                </c:pt>
                <c:pt idx="2" formatCode="0.00">
                  <c:v>0</c:v>
                </c:pt>
                <c:pt idx="4" formatCode="0.00">
                  <c:v>625.08947785951432</c:v>
                </c:pt>
                <c:pt idx="6" formatCode="0.00">
                  <c:v>1055.8614711944474</c:v>
                </c:pt>
                <c:pt idx="8" formatCode="0.00">
                  <c:v>0</c:v>
                </c:pt>
                <c:pt idx="10" formatCode="0.00">
                  <c:v>0</c:v>
                </c:pt>
                <c:pt idx="12" formatCode="0.00">
                  <c:v>0</c:v>
                </c:pt>
                <c:pt idx="14" formatCode="0.00">
                  <c:v>0</c:v>
                </c:pt>
                <c:pt idx="16" formatCode="0.00">
                  <c:v>0</c:v>
                </c:pt>
                <c:pt idx="18" formatCode="0.00">
                  <c:v>0</c:v>
                </c:pt>
                <c:pt idx="20" formatCode="0.00">
                  <c:v>0</c:v>
                </c:pt>
                <c:pt idx="22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10-473B-B842-34C6FD8630A5}"/>
            </c:ext>
          </c:extLst>
        </c:ser>
        <c:ser>
          <c:idx val="5"/>
          <c:order val="5"/>
          <c:tx>
            <c:strRef>
              <c:f>Calculator!$AN$2</c:f>
              <c:strCache>
                <c:ptCount val="1"/>
                <c:pt idx="0">
                  <c:v>Throws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Calculator!$A$4:$A$27</c:f>
              <c:strCache>
                <c:ptCount val="23"/>
                <c:pt idx="0">
                  <c:v>Alex Malzer</c:v>
                </c:pt>
                <c:pt idx="2">
                  <c:v>David Matthew</c:v>
                </c:pt>
                <c:pt idx="4">
                  <c:v>Daniel De Palol</c:v>
                </c:pt>
                <c:pt idx="6">
                  <c:v>David Robinson</c:v>
                </c:pt>
                <c:pt idx="8">
                  <c:v>Frank Womelsdorf</c:v>
                </c:pt>
                <c:pt idx="10">
                  <c:v>Luke Parker</c:v>
                </c:pt>
                <c:pt idx="12">
                  <c:v>Miles Kershaw</c:v>
                </c:pt>
                <c:pt idx="16">
                  <c:v>Andrew Reeves</c:v>
                </c:pt>
                <c:pt idx="18">
                  <c:v>Stuart Leigh</c:v>
                </c:pt>
                <c:pt idx="20">
                  <c:v>Tony McGahan</c:v>
                </c:pt>
                <c:pt idx="22">
                  <c:v>Bartosz Porzuczek</c:v>
                </c:pt>
              </c:strCache>
            </c:strRef>
          </c:cat>
          <c:val>
            <c:numRef>
              <c:f>Calculator!$AN$4:$AN$26</c:f>
              <c:numCache>
                <c:formatCode>General</c:formatCode>
                <c:ptCount val="23"/>
                <c:pt idx="0" formatCode="0.00">
                  <c:v>815.96212730228149</c:v>
                </c:pt>
                <c:pt idx="2" formatCode="0.00">
                  <c:v>0</c:v>
                </c:pt>
                <c:pt idx="4" formatCode="0.00">
                  <c:v>642.9646870997027</c:v>
                </c:pt>
                <c:pt idx="6" formatCode="0.00">
                  <c:v>901.49212970032363</c:v>
                </c:pt>
                <c:pt idx="8" formatCode="0.00">
                  <c:v>1268.6035351768746</c:v>
                </c:pt>
                <c:pt idx="10" formatCode="0.00">
                  <c:v>0</c:v>
                </c:pt>
                <c:pt idx="12" formatCode="0.00">
                  <c:v>0</c:v>
                </c:pt>
                <c:pt idx="14" formatCode="0.00">
                  <c:v>0</c:v>
                </c:pt>
                <c:pt idx="16" formatCode="0.00">
                  <c:v>0</c:v>
                </c:pt>
                <c:pt idx="18" formatCode="0.00">
                  <c:v>790.40465490110955</c:v>
                </c:pt>
                <c:pt idx="20" formatCode="0.00">
                  <c:v>0</c:v>
                </c:pt>
                <c:pt idx="22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710-473B-B842-34C6FD863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0515288"/>
        <c:axId val="720519600"/>
      </c:barChart>
      <c:catAx>
        <c:axId val="720515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519600"/>
        <c:crosses val="autoZero"/>
        <c:auto val="1"/>
        <c:lblAlgn val="ctr"/>
        <c:lblOffset val="100"/>
        <c:noMultiLvlLbl val="0"/>
      </c:catAx>
      <c:valAx>
        <c:axId val="720519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515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'Calculator AG'!$AR$2</c:f>
              <c:strCache>
                <c:ptCount val="1"/>
                <c:pt idx="0">
                  <c:v>Sprint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'Calculator AG'!$A$4:$A$33</c15:sqref>
                  </c15:fullRef>
                </c:ext>
              </c:extLst>
              <c:f>'Calculator AG'!$A$4:$A$27</c:f>
              <c:strCache>
                <c:ptCount val="24"/>
                <c:pt idx="0">
                  <c:v>Alex Malzer</c:v>
                </c:pt>
                <c:pt idx="2">
                  <c:v>David Matthew</c:v>
                </c:pt>
                <c:pt idx="4">
                  <c:v>Daniel De Palol</c:v>
                </c:pt>
                <c:pt idx="6">
                  <c:v>David Robinson</c:v>
                </c:pt>
                <c:pt idx="8">
                  <c:v>Frank Womelsdorf</c:v>
                </c:pt>
                <c:pt idx="10">
                  <c:v>Luke Parker</c:v>
                </c:pt>
                <c:pt idx="12">
                  <c:v>Miles Kershaw</c:v>
                </c:pt>
                <c:pt idx="16">
                  <c:v>Andrew Reeves</c:v>
                </c:pt>
                <c:pt idx="18">
                  <c:v>Stuart Leigh</c:v>
                </c:pt>
                <c:pt idx="20">
                  <c:v>Tony McGahan</c:v>
                </c:pt>
                <c:pt idx="22">
                  <c:v>Bartosz Porzuczek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'Calculator AG'!$AR$3:$AR$41</c15:sqref>
                  </c15:fullRef>
                </c:ext>
              </c:extLst>
              <c:f>('Calculator AG'!$AR$3:$AR$26,'Calculator AG'!$AR$36:$AR$37)</c:f>
              <c:numCache>
                <c:formatCode>0.00</c:formatCode>
                <c:ptCount val="26"/>
                <c:pt idx="1">
                  <c:v>970.76242082050851</c:v>
                </c:pt>
                <c:pt idx="3">
                  <c:v>2147.8518918937516</c:v>
                </c:pt>
                <c:pt idx="5">
                  <c:v>782.43370007525027</c:v>
                </c:pt>
                <c:pt idx="7">
                  <c:v>1469.8661127107703</c:v>
                </c:pt>
                <c:pt idx="9">
                  <c:v>0</c:v>
                </c:pt>
                <c:pt idx="11">
                  <c:v>354.95648535579699</c:v>
                </c:pt>
                <c:pt idx="13">
                  <c:v>2087.8042305412309</c:v>
                </c:pt>
                <c:pt idx="15">
                  <c:v>0</c:v>
                </c:pt>
                <c:pt idx="17">
                  <c:v>0</c:v>
                </c:pt>
                <c:pt idx="19">
                  <c:v>1658.6927938135461</c:v>
                </c:pt>
                <c:pt idx="21">
                  <c:v>0</c:v>
                </c:pt>
                <c:pt idx="23">
                  <c:v>1975.1049895555107</c:v>
                </c:pt>
                <c:pt idx="24">
                  <c:v>568.75452358217854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E5-4BD9-BAD0-B7813543369A}"/>
            </c:ext>
          </c:extLst>
        </c:ser>
        <c:ser>
          <c:idx val="1"/>
          <c:order val="1"/>
          <c:tx>
            <c:strRef>
              <c:f>'Calculator AG'!$AS$2</c:f>
              <c:strCache>
                <c:ptCount val="1"/>
                <c:pt idx="0">
                  <c:v>MD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'Calculator AG'!$A$4:$A$33</c15:sqref>
                  </c15:fullRef>
                </c:ext>
              </c:extLst>
              <c:f>'Calculator AG'!$A$4:$A$27</c:f>
              <c:strCache>
                <c:ptCount val="24"/>
                <c:pt idx="0">
                  <c:v>Alex Malzer</c:v>
                </c:pt>
                <c:pt idx="2">
                  <c:v>David Matthew</c:v>
                </c:pt>
                <c:pt idx="4">
                  <c:v>Daniel De Palol</c:v>
                </c:pt>
                <c:pt idx="6">
                  <c:v>David Robinson</c:v>
                </c:pt>
                <c:pt idx="8">
                  <c:v>Frank Womelsdorf</c:v>
                </c:pt>
                <c:pt idx="10">
                  <c:v>Luke Parker</c:v>
                </c:pt>
                <c:pt idx="12">
                  <c:v>Miles Kershaw</c:v>
                </c:pt>
                <c:pt idx="16">
                  <c:v>Andrew Reeves</c:v>
                </c:pt>
                <c:pt idx="18">
                  <c:v>Stuart Leigh</c:v>
                </c:pt>
                <c:pt idx="20">
                  <c:v>Tony McGahan</c:v>
                </c:pt>
                <c:pt idx="22">
                  <c:v>Bartosz Porzuczek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'Calculator AG'!$AS$3:$AS$41</c15:sqref>
                  </c15:fullRef>
                </c:ext>
              </c:extLst>
              <c:f>('Calculator AG'!$AS$3:$AS$26,'Calculator AG'!$AS$36:$AS$37)</c:f>
              <c:numCache>
                <c:formatCode>0.00</c:formatCode>
                <c:ptCount val="26"/>
                <c:pt idx="1">
                  <c:v>2022.0721275313781</c:v>
                </c:pt>
                <c:pt idx="3">
                  <c:v>1022.645262360028</c:v>
                </c:pt>
                <c:pt idx="5">
                  <c:v>2388.4816585981616</c:v>
                </c:pt>
                <c:pt idx="7">
                  <c:v>1126.3410280046314</c:v>
                </c:pt>
                <c:pt idx="9">
                  <c:v>0</c:v>
                </c:pt>
                <c:pt idx="11">
                  <c:v>2175.4985656856161</c:v>
                </c:pt>
                <c:pt idx="13">
                  <c:v>0</c:v>
                </c:pt>
                <c:pt idx="15">
                  <c:v>0</c:v>
                </c:pt>
                <c:pt idx="17">
                  <c:v>969.11587266810557</c:v>
                </c:pt>
                <c:pt idx="19">
                  <c:v>1877.7534237956256</c:v>
                </c:pt>
                <c:pt idx="21">
                  <c:v>0</c:v>
                </c:pt>
                <c:pt idx="23">
                  <c:v>1670.5114081770212</c:v>
                </c:pt>
                <c:pt idx="24">
                  <c:v>562.00921383634739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E5-4BD9-BAD0-B7813543369A}"/>
            </c:ext>
          </c:extLst>
        </c:ser>
        <c:ser>
          <c:idx val="2"/>
          <c:order val="2"/>
          <c:tx>
            <c:strRef>
              <c:f>'Calculator AG'!$AT$2</c:f>
              <c:strCache>
                <c:ptCount val="1"/>
                <c:pt idx="0">
                  <c:v>Endurance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'Calculator AG'!$A$4:$A$33</c15:sqref>
                  </c15:fullRef>
                </c:ext>
              </c:extLst>
              <c:f>'Calculator AG'!$A$4:$A$27</c:f>
              <c:strCache>
                <c:ptCount val="24"/>
                <c:pt idx="0">
                  <c:v>Alex Malzer</c:v>
                </c:pt>
                <c:pt idx="2">
                  <c:v>David Matthew</c:v>
                </c:pt>
                <c:pt idx="4">
                  <c:v>Daniel De Palol</c:v>
                </c:pt>
                <c:pt idx="6">
                  <c:v>David Robinson</c:v>
                </c:pt>
                <c:pt idx="8">
                  <c:v>Frank Womelsdorf</c:v>
                </c:pt>
                <c:pt idx="10">
                  <c:v>Luke Parker</c:v>
                </c:pt>
                <c:pt idx="12">
                  <c:v>Miles Kershaw</c:v>
                </c:pt>
                <c:pt idx="16">
                  <c:v>Andrew Reeves</c:v>
                </c:pt>
                <c:pt idx="18">
                  <c:v>Stuart Leigh</c:v>
                </c:pt>
                <c:pt idx="20">
                  <c:v>Tony McGahan</c:v>
                </c:pt>
                <c:pt idx="22">
                  <c:v>Bartosz Porzuczek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'Calculator AG'!$AT$3:$AT$41</c15:sqref>
                  </c15:fullRef>
                </c:ext>
              </c:extLst>
              <c:f>('Calculator AG'!$AT$3:$AT$26,'Calculator AG'!$AT$36:$AT$37)</c:f>
              <c:numCache>
                <c:formatCode>0.00</c:formatCode>
                <c:ptCount val="26"/>
                <c:pt idx="1">
                  <c:v>1398.6915049599318</c:v>
                </c:pt>
                <c:pt idx="3">
                  <c:v>0</c:v>
                </c:pt>
                <c:pt idx="5">
                  <c:v>1793.9037740741996</c:v>
                </c:pt>
                <c:pt idx="7">
                  <c:v>0</c:v>
                </c:pt>
                <c:pt idx="9">
                  <c:v>0</c:v>
                </c:pt>
                <c:pt idx="11">
                  <c:v>1338.0197230462704</c:v>
                </c:pt>
                <c:pt idx="13">
                  <c:v>0</c:v>
                </c:pt>
                <c:pt idx="15">
                  <c:v>0</c:v>
                </c:pt>
                <c:pt idx="17">
                  <c:v>0</c:v>
                </c:pt>
                <c:pt idx="19">
                  <c:v>674.58887568220018</c:v>
                </c:pt>
                <c:pt idx="21">
                  <c:v>0</c:v>
                </c:pt>
                <c:pt idx="23">
                  <c:v>0</c:v>
                </c:pt>
                <c:pt idx="24">
                  <c:v>1121.4812044002038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E5-4BD9-BAD0-B7813543369A}"/>
            </c:ext>
          </c:extLst>
        </c:ser>
        <c:ser>
          <c:idx val="3"/>
          <c:order val="3"/>
          <c:tx>
            <c:strRef>
              <c:f>'Calculator AG'!$AU$2</c:f>
              <c:strCache>
                <c:ptCount val="1"/>
                <c:pt idx="0">
                  <c:v>Hurdles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'Calculator AG'!$A$4:$A$33</c15:sqref>
                  </c15:fullRef>
                </c:ext>
              </c:extLst>
              <c:f>'Calculator AG'!$A$4:$A$27</c:f>
              <c:strCache>
                <c:ptCount val="24"/>
                <c:pt idx="0">
                  <c:v>Alex Malzer</c:v>
                </c:pt>
                <c:pt idx="2">
                  <c:v>David Matthew</c:v>
                </c:pt>
                <c:pt idx="4">
                  <c:v>Daniel De Palol</c:v>
                </c:pt>
                <c:pt idx="6">
                  <c:v>David Robinson</c:v>
                </c:pt>
                <c:pt idx="8">
                  <c:v>Frank Womelsdorf</c:v>
                </c:pt>
                <c:pt idx="10">
                  <c:v>Luke Parker</c:v>
                </c:pt>
                <c:pt idx="12">
                  <c:v>Miles Kershaw</c:v>
                </c:pt>
                <c:pt idx="16">
                  <c:v>Andrew Reeves</c:v>
                </c:pt>
                <c:pt idx="18">
                  <c:v>Stuart Leigh</c:v>
                </c:pt>
                <c:pt idx="20">
                  <c:v>Tony McGahan</c:v>
                </c:pt>
                <c:pt idx="22">
                  <c:v>Bartosz Porzuczek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'Calculator AG'!$AU$3:$AU$41</c15:sqref>
                  </c15:fullRef>
                </c:ext>
              </c:extLst>
              <c:f>('Calculator AG'!$AU$3:$AU$26,'Calculator AG'!$AU$36:$AU$37)</c:f>
              <c:numCache>
                <c:formatCode>0.00</c:formatCode>
                <c:ptCount val="26"/>
                <c:pt idx="1">
                  <c:v>1069.9254207170768</c:v>
                </c:pt>
                <c:pt idx="3">
                  <c:v>0</c:v>
                </c:pt>
                <c:pt idx="5">
                  <c:v>1975.2849289852356</c:v>
                </c:pt>
                <c:pt idx="7">
                  <c:v>1579.0281918306939</c:v>
                </c:pt>
                <c:pt idx="9">
                  <c:v>100.5218519531042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  <c:pt idx="17">
                  <c:v>2919.8778997504733</c:v>
                </c:pt>
                <c:pt idx="19">
                  <c:v>2153.4838667284862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E5-4BD9-BAD0-B7813543369A}"/>
            </c:ext>
          </c:extLst>
        </c:ser>
        <c:ser>
          <c:idx val="4"/>
          <c:order val="4"/>
          <c:tx>
            <c:strRef>
              <c:f>'Calculator AG'!$AV$2</c:f>
              <c:strCache>
                <c:ptCount val="1"/>
                <c:pt idx="0">
                  <c:v>Jumps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'Calculator AG'!$A$4:$A$33</c15:sqref>
                  </c15:fullRef>
                </c:ext>
              </c:extLst>
              <c:f>'Calculator AG'!$A$4:$A$27</c:f>
              <c:strCache>
                <c:ptCount val="24"/>
                <c:pt idx="0">
                  <c:v>Alex Malzer</c:v>
                </c:pt>
                <c:pt idx="2">
                  <c:v>David Matthew</c:v>
                </c:pt>
                <c:pt idx="4">
                  <c:v>Daniel De Palol</c:v>
                </c:pt>
                <c:pt idx="6">
                  <c:v>David Robinson</c:v>
                </c:pt>
                <c:pt idx="8">
                  <c:v>Frank Womelsdorf</c:v>
                </c:pt>
                <c:pt idx="10">
                  <c:v>Luke Parker</c:v>
                </c:pt>
                <c:pt idx="12">
                  <c:v>Miles Kershaw</c:v>
                </c:pt>
                <c:pt idx="16">
                  <c:v>Andrew Reeves</c:v>
                </c:pt>
                <c:pt idx="18">
                  <c:v>Stuart Leigh</c:v>
                </c:pt>
                <c:pt idx="20">
                  <c:v>Tony McGahan</c:v>
                </c:pt>
                <c:pt idx="22">
                  <c:v>Bartosz Porzuczek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'Calculator AG'!$AV$3:$AV$41</c15:sqref>
                  </c15:fullRef>
                </c:ext>
              </c:extLst>
              <c:f>('Calculator AG'!$AV$3:$AV$26,'Calculator AG'!$AV$36:$AV$37)</c:f>
              <c:numCache>
                <c:formatCode>0.00</c:formatCode>
                <c:ptCount val="26"/>
                <c:pt idx="1">
                  <c:v>750.44439287375576</c:v>
                </c:pt>
                <c:pt idx="3">
                  <c:v>350.38097853084867</c:v>
                </c:pt>
                <c:pt idx="5">
                  <c:v>788.0707910414601</c:v>
                </c:pt>
                <c:pt idx="7">
                  <c:v>1295.205680137529</c:v>
                </c:pt>
                <c:pt idx="9">
                  <c:v>0</c:v>
                </c:pt>
                <c:pt idx="11">
                  <c:v>0</c:v>
                </c:pt>
                <c:pt idx="13">
                  <c:v>556.98879876153944</c:v>
                </c:pt>
                <c:pt idx="15">
                  <c:v>0</c:v>
                </c:pt>
                <c:pt idx="17">
                  <c:v>0</c:v>
                </c:pt>
                <c:pt idx="19">
                  <c:v>1238.9845078337128</c:v>
                </c:pt>
                <c:pt idx="21">
                  <c:v>860.55069597965212</c:v>
                </c:pt>
                <c:pt idx="23">
                  <c:v>0</c:v>
                </c:pt>
                <c:pt idx="24">
                  <c:v>817.32956972794045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E5-4BD9-BAD0-B7813543369A}"/>
            </c:ext>
          </c:extLst>
        </c:ser>
        <c:ser>
          <c:idx val="5"/>
          <c:order val="5"/>
          <c:tx>
            <c:strRef>
              <c:f>'Calculator AG'!$AW$2</c:f>
              <c:strCache>
                <c:ptCount val="1"/>
                <c:pt idx="0">
                  <c:v>Throws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'Calculator AG'!$A$4:$A$33</c15:sqref>
                  </c15:fullRef>
                </c:ext>
              </c:extLst>
              <c:f>'Calculator AG'!$A$4:$A$27</c:f>
              <c:strCache>
                <c:ptCount val="24"/>
                <c:pt idx="0">
                  <c:v>Alex Malzer</c:v>
                </c:pt>
                <c:pt idx="2">
                  <c:v>David Matthew</c:v>
                </c:pt>
                <c:pt idx="4">
                  <c:v>Daniel De Palol</c:v>
                </c:pt>
                <c:pt idx="6">
                  <c:v>David Robinson</c:v>
                </c:pt>
                <c:pt idx="8">
                  <c:v>Frank Womelsdorf</c:v>
                </c:pt>
                <c:pt idx="10">
                  <c:v>Luke Parker</c:v>
                </c:pt>
                <c:pt idx="12">
                  <c:v>Miles Kershaw</c:v>
                </c:pt>
                <c:pt idx="16">
                  <c:v>Andrew Reeves</c:v>
                </c:pt>
                <c:pt idx="18">
                  <c:v>Stuart Leigh</c:v>
                </c:pt>
                <c:pt idx="20">
                  <c:v>Tony McGahan</c:v>
                </c:pt>
                <c:pt idx="22">
                  <c:v>Bartosz Porzuczek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'Calculator AG'!$AW$3:$AW$41</c15:sqref>
                  </c15:fullRef>
                </c:ext>
              </c:extLst>
              <c:f>('Calculator AG'!$AW$3:$AW$26,'Calculator AG'!$AW$36:$AW$37)</c:f>
              <c:numCache>
                <c:formatCode>0.00</c:formatCode>
                <c:ptCount val="26"/>
                <c:pt idx="1">
                  <c:v>1073.1674091782877</c:v>
                </c:pt>
                <c:pt idx="3">
                  <c:v>0</c:v>
                </c:pt>
                <c:pt idx="5">
                  <c:v>753.51023736428567</c:v>
                </c:pt>
                <c:pt idx="7">
                  <c:v>1043.1362419217321</c:v>
                </c:pt>
                <c:pt idx="9">
                  <c:v>1308.8796530119537</c:v>
                </c:pt>
                <c:pt idx="11">
                  <c:v>681.84208363079199</c:v>
                </c:pt>
                <c:pt idx="13">
                  <c:v>0</c:v>
                </c:pt>
                <c:pt idx="15">
                  <c:v>#N/A</c:v>
                </c:pt>
                <c:pt idx="17">
                  <c:v>0</c:v>
                </c:pt>
                <c:pt idx="19">
                  <c:v>2103.180599152397</c:v>
                </c:pt>
                <c:pt idx="21">
                  <c:v>1670.1564973991929</c:v>
                </c:pt>
                <c:pt idx="23">
                  <c:v>0</c:v>
                </c:pt>
                <c:pt idx="24">
                  <c:v>1325.7988528338196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0E5-4BD9-BAD0-B78135433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2056640"/>
        <c:axId val="642060560"/>
      </c:barChart>
      <c:catAx>
        <c:axId val="6420566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2060560"/>
        <c:crosses val="autoZero"/>
        <c:auto val="1"/>
        <c:lblAlgn val="ctr"/>
        <c:lblOffset val="100"/>
        <c:noMultiLvlLbl val="0"/>
      </c:catAx>
      <c:valAx>
        <c:axId val="642060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2056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133350</xdr:colOff>
      <xdr:row>3</xdr:row>
      <xdr:rowOff>95249</xdr:rowOff>
    </xdr:from>
    <xdr:to>
      <xdr:col>54</xdr:col>
      <xdr:colOff>381000</xdr:colOff>
      <xdr:row>42</xdr:row>
      <xdr:rowOff>57149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8605ED5-7E10-43D4-B5EB-41A70BF9F5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523874</xdr:colOff>
      <xdr:row>8</xdr:row>
      <xdr:rowOff>47624</xdr:rowOff>
    </xdr:from>
    <xdr:to>
      <xdr:col>59</xdr:col>
      <xdr:colOff>552449</xdr:colOff>
      <xdr:row>38</xdr:row>
      <xdr:rowOff>114299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DDEC0CF-036C-4CCD-A0A3-4E4D4F12B0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77"/>
  <sheetViews>
    <sheetView workbookViewId="0">
      <selection activeCell="B20" sqref="B20"/>
    </sheetView>
  </sheetViews>
  <sheetFormatPr defaultColWidth="9.140625" defaultRowHeight="12.75" x14ac:dyDescent="0.2"/>
  <cols>
    <col min="1" max="1" width="4" style="1" customWidth="1"/>
    <col min="2" max="2" width="19.28515625" style="1" bestFit="1" customWidth="1"/>
    <col min="3" max="16384" width="9.140625" style="1"/>
  </cols>
  <sheetData>
    <row r="1" spans="2:21" x14ac:dyDescent="0.2">
      <c r="L1" s="64" t="s">
        <v>0</v>
      </c>
      <c r="M1" s="64"/>
      <c r="N1" s="68" t="s">
        <v>1</v>
      </c>
      <c r="O1" s="68"/>
      <c r="P1" s="64" t="s">
        <v>2</v>
      </c>
      <c r="Q1" s="64"/>
      <c r="R1" s="68" t="s">
        <v>3</v>
      </c>
      <c r="S1" s="68"/>
      <c r="T1" s="64" t="s">
        <v>4</v>
      </c>
      <c r="U1" s="64"/>
    </row>
    <row r="2" spans="2:21" ht="45" customHeight="1" x14ac:dyDescent="0.2">
      <c r="B2" s="2" t="s">
        <v>5</v>
      </c>
      <c r="C2" s="3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11</v>
      </c>
      <c r="I2" s="4" t="s">
        <v>12</v>
      </c>
      <c r="J2" s="4" t="s">
        <v>13</v>
      </c>
      <c r="K2" s="4" t="s">
        <v>14</v>
      </c>
      <c r="L2" s="5" t="s">
        <v>15</v>
      </c>
      <c r="M2" s="5" t="s">
        <v>16</v>
      </c>
      <c r="N2" s="6" t="s">
        <v>15</v>
      </c>
      <c r="O2" s="6" t="s">
        <v>16</v>
      </c>
      <c r="P2" s="5" t="s">
        <v>15</v>
      </c>
      <c r="Q2" s="5" t="s">
        <v>16</v>
      </c>
      <c r="R2" s="6" t="s">
        <v>15</v>
      </c>
      <c r="S2" s="6" t="s">
        <v>16</v>
      </c>
      <c r="T2" s="5" t="s">
        <v>15</v>
      </c>
      <c r="U2" s="5" t="s">
        <v>16</v>
      </c>
    </row>
    <row r="3" spans="2:21" x14ac:dyDescent="0.2">
      <c r="B3" s="7" t="s">
        <v>17</v>
      </c>
      <c r="C3" s="8">
        <f>INDEX(Calculator!$G$4:$G$302,MATCH(B3,Calculator!$A$4:$A$302,0))</f>
        <v>17</v>
      </c>
      <c r="D3" s="9">
        <f>INDEX(Calculator!$F$4:$F$302,MATCH(B3,Calculator!$A$4:$A$302,0))</f>
        <v>5194.866365505708</v>
      </c>
      <c r="E3" s="10">
        <f>INDEX('Calculator AG'!$G$4:$G$302,MATCH(B3,'Calculator AG'!$A$4:$A$302,0))</f>
        <v>17</v>
      </c>
      <c r="F3" s="9">
        <f>INDEX('Calculator AG'!$F$4:$F$302,MATCH(B3,'Calculator AG'!$A$4:$A$302,0))</f>
        <v>7285.0632760809385</v>
      </c>
      <c r="G3" s="11">
        <f>INDEX(Calculator!$D$4:$D$302,MATCH(B3,Calculator!$A$4:$A$302,0))</f>
        <v>4</v>
      </c>
      <c r="H3" s="11">
        <f>INDEX('Calculator AG'!$D$4:$D$302,MATCH('Final ranking'!B3,'Calculator AG'!$A$4:$A$302,0))</f>
        <v>3</v>
      </c>
      <c r="I3" s="12">
        <f t="shared" ref="I3:I21" si="0">D3/C3</f>
        <v>305.58037444151222</v>
      </c>
      <c r="J3" s="12">
        <f>COUNTIF(Results!K:K,'Final ranking'!B3)</f>
        <v>38</v>
      </c>
      <c r="K3" s="12">
        <f>D3/J3</f>
        <v>136.70700961857128</v>
      </c>
      <c r="L3" s="13">
        <f>INDEX(Calculator!$AB$4:$AB$302,MATCH(B3,Calculator!$A$4:$A$302,0))</f>
        <v>529.86099964108303</v>
      </c>
      <c r="M3" s="13">
        <f>INDEX(Calculator!$AD$4:$AD$302,MATCH(B3,Calculator!$A$4:$A$302,0))</f>
        <v>9</v>
      </c>
      <c r="N3" s="14">
        <f>INDEX(Calculator!$AE$4:$AE$302,MATCH(B3,Calculator!$A$4:$A$302,0))</f>
        <v>2692.5827195430511</v>
      </c>
      <c r="O3" s="14">
        <f>INDEX(Calculator!$AG$4:$AG$302,MATCH(B3,Calculator!$A$4:$A$302,0))</f>
        <v>3</v>
      </c>
      <c r="P3" s="13">
        <f>INDEX(Calculator!$AH$4:$AH$302,MATCH(B3,Calculator!$A$4:$A$302,0))</f>
        <v>0</v>
      </c>
      <c r="Q3" s="13">
        <f>INDEX(Calculator!$AJ$4:$AJ$302,MATCH(B3,Calculator!$A$4:$A$302,0))</f>
        <v>0</v>
      </c>
      <c r="R3" s="14">
        <f>INDEX(Calculator!$AK$4:$AK$302,MATCH(B3,Calculator!$A$4:$A$302,0))</f>
        <v>0</v>
      </c>
      <c r="S3" s="14">
        <f>INDEX(Calculator!$AM$4:$AM$302,MATCH(B3,Calculator!$A$4:$A$302,0))</f>
        <v>0</v>
      </c>
      <c r="T3" s="13">
        <f>INDEX(Calculator!$AN$4:$AN$302,MATCH(B3,Calculator!$A$4:$A$302,0))</f>
        <v>815.96212730228149</v>
      </c>
      <c r="U3" s="13">
        <f>INDEX(Calculator!$AP$4:$AP$302,MATCH(B3,Calculator!$A$4:$A$302,0))</f>
        <v>4</v>
      </c>
    </row>
    <row r="4" spans="2:21" x14ac:dyDescent="0.2">
      <c r="B4" s="7" t="s">
        <v>18</v>
      </c>
      <c r="C4" s="8">
        <f>INDEX(Calculator!$G$4:$G$302,MATCH(B4,Calculator!$A$4:$A$302,0))</f>
        <v>6</v>
      </c>
      <c r="D4" s="9">
        <f>INDEX(Calculator!$F$4:$F$302,MATCH(B4,Calculator!$A$4:$A$302,0))</f>
        <v>3674.0820577682125</v>
      </c>
      <c r="E4" s="10">
        <f>INDEX('Calculator AG'!$G$4:$G$302,MATCH(B4,'Calculator AG'!$A$4:$A$302,0))</f>
        <v>6</v>
      </c>
      <c r="F4" s="9">
        <f>INDEX('Calculator AG'!$F$4:$F$302,MATCH(B4,'Calculator AG'!$A$4:$A$302,0))</f>
        <v>3674.0820577682125</v>
      </c>
      <c r="G4" s="11" t="e">
        <f>INDEX(Calculator!$D$4:$D$302,MATCH(B4,Calculator!$A$4:$A$302,0))</f>
        <v>#VALUE!</v>
      </c>
      <c r="H4" s="11" t="e">
        <f>INDEX('Calculator AG'!$D$4:$D$302,MATCH('Final ranking'!B4,'Calculator AG'!$A$4:$A$302,0))</f>
        <v>#VALUE!</v>
      </c>
      <c r="I4" s="12">
        <f t="shared" si="0"/>
        <v>612.34700962803538</v>
      </c>
      <c r="J4" s="12">
        <f>COUNTIF(Results!K:K,'Final ranking'!B4)</f>
        <v>19</v>
      </c>
      <c r="K4" s="12">
        <f t="shared" ref="K4:K21" si="1">D4/J4</f>
        <v>193.3727398825375</v>
      </c>
      <c r="L4" s="13">
        <f>INDEX(Calculator!$AB$4:$AB$302,MATCH(B4,Calculator!$A$4:$A$302,0))</f>
        <v>1660.3547667067742</v>
      </c>
      <c r="M4" s="13">
        <f>INDEX(Calculator!$AD$4:$AD$302,MATCH(B4,Calculator!$A$4:$A$302,0))</f>
        <v>3</v>
      </c>
      <c r="N4" s="14">
        <f>INDEX(Calculator!$AE$4:$AE$302,MATCH(B4,Calculator!$A$4:$A$302,0))</f>
        <v>0</v>
      </c>
      <c r="O4" s="14">
        <f>INDEX(Calculator!$AG$4:$AG$302,MATCH(B4,Calculator!$A$4:$A$302,0))</f>
        <v>0</v>
      </c>
      <c r="P4" s="13">
        <f>INDEX(Calculator!$AH$4:$AH$302,MATCH(B4,Calculator!$A$4:$A$302,0))</f>
        <v>0</v>
      </c>
      <c r="Q4" s="13">
        <f>INDEX(Calculator!$AJ$4:$AJ$302,MATCH(B4,Calculator!$A$4:$A$302,0))</f>
        <v>0</v>
      </c>
      <c r="R4" s="14">
        <f>INDEX(Calculator!$AK$4:$AK$302,MATCH(B4,Calculator!$A$4:$A$302,0))</f>
        <v>0</v>
      </c>
      <c r="S4" s="14">
        <f>INDEX(Calculator!$AM$4:$AM$302,MATCH(B4,Calculator!$A$4:$A$302,0))</f>
        <v>0</v>
      </c>
      <c r="T4" s="13">
        <f>INDEX(Calculator!$AN$4:$AN$302,MATCH(B4,Calculator!$A$4:$A$302,0))</f>
        <v>0</v>
      </c>
      <c r="U4" s="13">
        <f>INDEX(Calculator!$AP$4:$AP$302,MATCH(B4,Calculator!$A$4:$A$302,0))</f>
        <v>0</v>
      </c>
    </row>
    <row r="5" spans="2:21" x14ac:dyDescent="0.2">
      <c r="B5" s="7" t="s">
        <v>19</v>
      </c>
      <c r="C5" s="8">
        <f>INDEX(Calculator!$G$4:$G$302,MATCH(B5,Calculator!$A$4:$A$302,0))</f>
        <v>19</v>
      </c>
      <c r="D5" s="9">
        <f>INDEX(Calculator!$F$4:$F$302,MATCH(B5,Calculator!$A$4:$A$302,0))</f>
        <v>7147.8613248170186</v>
      </c>
      <c r="E5" s="10">
        <f>INDEX('Calculator AG'!$G$4:$G$302,MATCH(B5,'Calculator AG'!$A$4:$A$302,0))</f>
        <v>19</v>
      </c>
      <c r="F5" s="9">
        <f>INDEX('Calculator AG'!$F$4:$F$302,MATCH(B5,'Calculator AG'!$A$4:$A$302,0))</f>
        <v>8481.6850901385897</v>
      </c>
      <c r="G5" s="11">
        <f>INDEX(Calculator!$D$4:$D$302,MATCH(B5,Calculator!$A$4:$A$302,0))</f>
        <v>1</v>
      </c>
      <c r="H5" s="11">
        <f>INDEX('Calculator AG'!$D$4:$D$302,MATCH('Final ranking'!B5,'Calculator AG'!$A$4:$A$302,0))</f>
        <v>2</v>
      </c>
      <c r="I5" s="12">
        <f t="shared" si="0"/>
        <v>376.20322762194837</v>
      </c>
      <c r="J5" s="12">
        <f>COUNTIF(Results!K:K,'Final ranking'!B5)</f>
        <v>38</v>
      </c>
      <c r="K5" s="12">
        <f t="shared" si="1"/>
        <v>188.10161381097419</v>
      </c>
      <c r="L5" s="13">
        <f>INDEX(Calculator!$AB$4:$AB$302,MATCH(B5,Calculator!$A$4:$A$302,0))</f>
        <v>514.97737881806722</v>
      </c>
      <c r="M5" s="13">
        <f>INDEX(Calculator!$AD$4:$AD$302,MATCH(B5,Calculator!$A$4:$A$302,0))</f>
        <v>10</v>
      </c>
      <c r="N5" s="14">
        <f>INDEX(Calculator!$AE$4:$AE$302,MATCH(B5,Calculator!$A$4:$A$302,0))</f>
        <v>3776.0567076838324</v>
      </c>
      <c r="O5" s="14">
        <f>INDEX(Calculator!$AG$4:$AG$302,MATCH(B5,Calculator!$A$4:$A$302,0))</f>
        <v>1</v>
      </c>
      <c r="P5" s="13">
        <f>INDEX(Calculator!$AH$4:$AH$302,MATCH(B5,Calculator!$A$4:$A$302,0))</f>
        <v>0</v>
      </c>
      <c r="Q5" s="13">
        <f>INDEX(Calculator!$AJ$4:$AJ$302,MATCH(B5,Calculator!$A$4:$A$302,0))</f>
        <v>0</v>
      </c>
      <c r="R5" s="14">
        <f>INDEX(Calculator!$AK$4:$AK$302,MATCH(B5,Calculator!$A$4:$A$302,0))</f>
        <v>625.08947785951432</v>
      </c>
      <c r="S5" s="14">
        <f>INDEX(Calculator!$AM$4:$AM$302,MATCH(B5,Calculator!$A$4:$A$302,0))</f>
        <v>3</v>
      </c>
      <c r="T5" s="13">
        <f>INDEX(Calculator!$AN$4:$AN$302,MATCH(B5,Calculator!$A$4:$A$302,0))</f>
        <v>642.9646870997027</v>
      </c>
      <c r="U5" s="13">
        <f>INDEX(Calculator!$AP$4:$AP$302,MATCH(B5,Calculator!$A$4:$A$302,0))</f>
        <v>6</v>
      </c>
    </row>
    <row r="6" spans="2:21" x14ac:dyDescent="0.2">
      <c r="B6" s="7" t="s">
        <v>20</v>
      </c>
      <c r="C6" s="8">
        <f>INDEX(Calculator!$G$4:$G$302,MATCH(B6,Calculator!$A$4:$A$302,0))</f>
        <v>16</v>
      </c>
      <c r="D6" s="9">
        <f>INDEX(Calculator!$F$4:$F$302,MATCH(B6,Calculator!$A$4:$A$302,0))</f>
        <v>5290.4607037162059</v>
      </c>
      <c r="E6" s="10">
        <f>INDEX('Calculator AG'!$G$4:$G$302,MATCH(B6,'Calculator AG'!$A$4:$A$302,0))</f>
        <v>16</v>
      </c>
      <c r="F6" s="9">
        <f>INDEX('Calculator AG'!$F$4:$F$302,MATCH(B6,'Calculator AG'!$A$4:$A$302,0))</f>
        <v>6513.5772546053568</v>
      </c>
      <c r="G6" s="11">
        <f>INDEX(Calculator!$D$4:$D$302,MATCH(B6,Calculator!$A$4:$A$302,0))</f>
        <v>2</v>
      </c>
      <c r="H6" s="11">
        <f>INDEX('Calculator AG'!$D$4:$D$302,MATCH('Final ranking'!B6,'Calculator AG'!$A$4:$A$302,0))</f>
        <v>4</v>
      </c>
      <c r="I6" s="12">
        <f t="shared" si="0"/>
        <v>330.65379398226287</v>
      </c>
      <c r="J6" s="12">
        <f>COUNTIF(Results!K:K,'Final ranking'!B6)</f>
        <v>28</v>
      </c>
      <c r="K6" s="12">
        <f t="shared" si="1"/>
        <v>188.94502513272164</v>
      </c>
      <c r="L6" s="13">
        <f>INDEX(Calculator!$AB$4:$AB$302,MATCH(B6,Calculator!$A$4:$A$302,0))</f>
        <v>1144.1795242727808</v>
      </c>
      <c r="M6" s="13">
        <f>INDEX(Calculator!$AD$4:$AD$302,MATCH(B6,Calculator!$A$4:$A$302,0))</f>
        <v>7</v>
      </c>
      <c r="N6" s="14">
        <f>INDEX(Calculator!$AE$4:$AE$302,MATCH(B6,Calculator!$A$4:$A$302,0))</f>
        <v>0</v>
      </c>
      <c r="O6" s="14">
        <f>INDEX(Calculator!$AG$4:$AG$302,MATCH(B6,Calculator!$A$4:$A$302,0))</f>
        <v>0</v>
      </c>
      <c r="P6" s="13">
        <f>INDEX(Calculator!$AH$4:$AH$302,MATCH(B6,Calculator!$A$4:$A$302,0))</f>
        <v>0</v>
      </c>
      <c r="Q6" s="13">
        <f>INDEX(Calculator!$AJ$4:$AJ$302,MATCH(B6,Calculator!$A$4:$A$302,0))</f>
        <v>0</v>
      </c>
      <c r="R6" s="14">
        <f>INDEX(Calculator!$AK$4:$AK$302,MATCH(B6,Calculator!$A$4:$A$302,0))</f>
        <v>1055.8614711944474</v>
      </c>
      <c r="S6" s="14">
        <f>INDEX(Calculator!$AM$4:$AM$302,MATCH(B6,Calculator!$A$4:$A$302,0))</f>
        <v>1</v>
      </c>
      <c r="T6" s="13">
        <f>INDEX(Calculator!$AN$4:$AN$302,MATCH(B6,Calculator!$A$4:$A$302,0))</f>
        <v>901.49212970032363</v>
      </c>
      <c r="U6" s="13">
        <f>INDEX(Calculator!$AP$4:$AP$302,MATCH(B6,Calculator!$A$4:$A$302,0))</f>
        <v>3</v>
      </c>
    </row>
    <row r="7" spans="2:21" x14ac:dyDescent="0.2">
      <c r="B7" s="7" t="s">
        <v>21</v>
      </c>
      <c r="C7" s="8">
        <f>INDEX(Calculator!$G$4:$G$302,MATCH(B7,Calculator!$A$4:$A$302,0))</f>
        <v>5</v>
      </c>
      <c r="D7" s="9">
        <f>INDEX(Calculator!$F$4:$F$302,MATCH(B7,Calculator!$A$4:$A$302,0))</f>
        <v>1358.9303664730605</v>
      </c>
      <c r="E7" s="10">
        <f>INDEX('Calculator AG'!$G$4:$G$302,MATCH(B7,'Calculator AG'!$A$4:$A$302,0))</f>
        <v>5</v>
      </c>
      <c r="F7" s="9">
        <f>INDEX('Calculator AG'!$F$4:$F$302,MATCH(B7,'Calculator AG'!$A$4:$A$302,0))</f>
        <v>1409.4015049650579</v>
      </c>
      <c r="G7" s="11" t="e">
        <f>INDEX(Calculator!$D$4:$D$302,MATCH(B7,Calculator!$A$4:$A$302,0))</f>
        <v>#VALUE!</v>
      </c>
      <c r="H7" s="11" t="e">
        <f>INDEX('Calculator AG'!$D$4:$D$302,MATCH('Final ranking'!B7,'Calculator AG'!$A$4:$A$302,0))</f>
        <v>#VALUE!</v>
      </c>
      <c r="I7" s="12">
        <f t="shared" si="0"/>
        <v>271.78607329461209</v>
      </c>
      <c r="J7" s="12">
        <f>COUNTIF(Results!K:K,'Final ranking'!B7)</f>
        <v>19</v>
      </c>
      <c r="K7" s="12">
        <f t="shared" si="1"/>
        <v>71.522650867003179</v>
      </c>
      <c r="L7" s="13">
        <f>INDEX(Calculator!$AB$4:$AB$302,MATCH(B7,Calculator!$A$4:$A$302,0))</f>
        <v>0</v>
      </c>
      <c r="M7" s="13">
        <f>INDEX(Calculator!$AD$4:$AD$302,MATCH(B7,Calculator!$A$4:$A$302,0))</f>
        <v>0</v>
      </c>
      <c r="N7" s="14">
        <f>INDEX(Calculator!$AE$4:$AE$302,MATCH(B7,Calculator!$A$4:$A$302,0))</f>
        <v>0</v>
      </c>
      <c r="O7" s="14">
        <f>INDEX(Calculator!$AG$4:$AG$302,MATCH(B7,Calculator!$A$4:$A$302,0))</f>
        <v>0</v>
      </c>
      <c r="P7" s="13">
        <f>INDEX(Calculator!$AH$4:$AH$302,MATCH(B7,Calculator!$A$4:$A$302,0))</f>
        <v>0</v>
      </c>
      <c r="Q7" s="13">
        <f>INDEX(Calculator!$AJ$4:$AJ$302,MATCH(B7,Calculator!$A$4:$A$302,0))</f>
        <v>0</v>
      </c>
      <c r="R7" s="14">
        <f>INDEX(Calculator!$AK$4:$AK$302,MATCH(B7,Calculator!$A$4:$A$302,0))</f>
        <v>0</v>
      </c>
      <c r="S7" s="14">
        <f>INDEX(Calculator!$AM$4:$AM$302,MATCH(B7,Calculator!$A$4:$A$302,0))</f>
        <v>0</v>
      </c>
      <c r="T7" s="13">
        <f>INDEX(Calculator!$AN$4:$AN$302,MATCH(B7,Calculator!$A$4:$A$302,0))</f>
        <v>1268.6035351768746</v>
      </c>
      <c r="U7" s="13">
        <f>INDEX(Calculator!$AP$4:$AP$302,MATCH(B7,Calculator!$A$4:$A$302,0))</f>
        <v>2</v>
      </c>
    </row>
    <row r="8" spans="2:21" x14ac:dyDescent="0.2">
      <c r="B8" s="7" t="s">
        <v>22</v>
      </c>
      <c r="C8" s="8">
        <f>INDEX(Calculator!$G$4:$G$302,MATCH(B8,Calculator!$A$4:$A$302,0))</f>
        <v>6</v>
      </c>
      <c r="D8" s="9">
        <f>INDEX(Calculator!$F$4:$F$302,MATCH(B8,Calculator!$A$4:$A$302,0))</f>
        <v>2475.7982090613518</v>
      </c>
      <c r="E8" s="10">
        <f>INDEX('Calculator AG'!$G$4:$G$302,MATCH(B8,'Calculator AG'!$A$4:$A$302,0))</f>
        <v>6</v>
      </c>
      <c r="F8" s="9">
        <f>INDEX('Calculator AG'!$F$4:$F$302,MATCH(B8,'Calculator AG'!$A$4:$A$302,0))</f>
        <v>3158.3748536867183</v>
      </c>
      <c r="G8" s="11" t="e">
        <f>INDEX(Calculator!$D$4:$D$302,MATCH(B8,Calculator!$A$4:$A$302,0))</f>
        <v>#VALUE!</v>
      </c>
      <c r="H8" s="11" t="e">
        <f>INDEX('Calculator AG'!$D$4:$D$302,MATCH('Final ranking'!B8,'Calculator AG'!$A$4:$A$302,0))</f>
        <v>#VALUE!</v>
      </c>
      <c r="I8" s="12">
        <f t="shared" si="0"/>
        <v>412.63303484355862</v>
      </c>
      <c r="J8" s="12">
        <f>COUNTIF(Results!K:K,'Final ranking'!B8)</f>
        <v>14</v>
      </c>
      <c r="K8" s="12">
        <f t="shared" si="1"/>
        <v>176.84272921866798</v>
      </c>
      <c r="L8" s="13">
        <f>INDEX(Calculator!$AB$4:$AB$302,MATCH(B8,Calculator!$A$4:$A$302,0))</f>
        <v>0</v>
      </c>
      <c r="M8" s="13">
        <f>INDEX(Calculator!$AD$4:$AD$302,MATCH(B8,Calculator!$A$4:$A$302,0))</f>
        <v>0</v>
      </c>
      <c r="N8" s="14">
        <f>INDEX(Calculator!$AE$4:$AE$302,MATCH(B8,Calculator!$A$4:$A$302,0))</f>
        <v>0</v>
      </c>
      <c r="O8" s="14">
        <f>INDEX(Calculator!$AG$4:$AG$302,MATCH(B8,Calculator!$A$4:$A$302,0))</f>
        <v>0</v>
      </c>
      <c r="P8" s="13">
        <f>INDEX(Calculator!$AH$4:$AH$302,MATCH(B8,Calculator!$A$4:$A$302,0))</f>
        <v>0</v>
      </c>
      <c r="Q8" s="13">
        <f>INDEX(Calculator!$AJ$4:$AJ$302,MATCH(B8,Calculator!$A$4:$A$302,0))</f>
        <v>0</v>
      </c>
      <c r="R8" s="14">
        <f>INDEX(Calculator!$AK$4:$AK$302,MATCH(B8,Calculator!$A$4:$A$302,0))</f>
        <v>0</v>
      </c>
      <c r="S8" s="14">
        <f>INDEX(Calculator!$AM$4:$AM$302,MATCH(B8,Calculator!$A$4:$A$302,0))</f>
        <v>0</v>
      </c>
      <c r="T8" s="13">
        <f>INDEX(Calculator!$AN$4:$AN$302,MATCH(B8,Calculator!$A$4:$A$302,0))</f>
        <v>0</v>
      </c>
      <c r="U8" s="13">
        <f>INDEX(Calculator!$AP$4:$AP$302,MATCH(B8,Calculator!$A$4:$A$302,0))</f>
        <v>0</v>
      </c>
    </row>
    <row r="9" spans="2:21" x14ac:dyDescent="0.2">
      <c r="B9" s="7" t="s">
        <v>23</v>
      </c>
      <c r="C9" s="8">
        <f>INDEX(Calculator!$G$4:$G$302,MATCH(B9,Calculator!$A$4:$A$302,0))</f>
        <v>9</v>
      </c>
      <c r="D9" s="9">
        <f>INDEX(Calculator!$F$4:$F$302,MATCH(B9,Calculator!$A$4:$A$302,0))</f>
        <v>4406.2290503438453</v>
      </c>
      <c r="E9" s="10">
        <f>INDEX('Calculator AG'!$G$4:$G$302,MATCH(B9,'Calculator AG'!$A$4:$A$302,0))</f>
        <v>9</v>
      </c>
      <c r="F9" s="9">
        <f>INDEX('Calculator AG'!$F$4:$F$302,MATCH(B9,'Calculator AG'!$A$4:$A$302,0))</f>
        <v>4550.3168577184751</v>
      </c>
      <c r="G9" s="11" t="e">
        <f>INDEX(Calculator!$D$4:$D$302,MATCH(B9,Calculator!$A$4:$A$302,0))</f>
        <v>#VALUE!</v>
      </c>
      <c r="H9" s="11" t="e">
        <f>INDEX('Calculator AG'!$D$4:$D$302,MATCH('Final ranking'!B9,'Calculator AG'!$A$4:$A$302,0))</f>
        <v>#VALUE!</v>
      </c>
      <c r="I9" s="12">
        <f t="shared" si="0"/>
        <v>489.58100559376061</v>
      </c>
      <c r="J9" s="12">
        <f>COUNTIF(Results!K:K,'Final ranking'!B9)</f>
        <v>17</v>
      </c>
      <c r="K9" s="12">
        <f t="shared" si="1"/>
        <v>259.18994413787323</v>
      </c>
      <c r="L9" s="13">
        <f>INDEX(Calculator!$AB$4:$AB$302,MATCH(B9,Calculator!$A$4:$A$302,0))</f>
        <v>0</v>
      </c>
      <c r="M9" s="13">
        <f>INDEX(Calculator!$AD$4:$AD$302,MATCH(B9,Calculator!$A$4:$A$302,0))</f>
        <v>0</v>
      </c>
      <c r="N9" s="14">
        <f>INDEX(Calculator!$AE$4:$AE$302,MATCH(B9,Calculator!$A$4:$A$302,0))</f>
        <v>3426.2568323419464</v>
      </c>
      <c r="O9" s="14">
        <f>INDEX(Calculator!$AG$4:$AG$302,MATCH(B9,Calculator!$A$4:$A$302,0))</f>
        <v>2</v>
      </c>
      <c r="P9" s="13">
        <f>INDEX(Calculator!$AH$4:$AH$302,MATCH(B9,Calculator!$A$4:$A$302,0))</f>
        <v>0</v>
      </c>
      <c r="Q9" s="13">
        <f>INDEX(Calculator!$AJ$4:$AJ$302,MATCH(B9,Calculator!$A$4:$A$302,0))</f>
        <v>0</v>
      </c>
      <c r="R9" s="14">
        <f>INDEX(Calculator!$AK$4:$AK$302,MATCH(B9,Calculator!$A$4:$A$302,0))</f>
        <v>0</v>
      </c>
      <c r="S9" s="14">
        <f>INDEX(Calculator!$AM$4:$AM$302,MATCH(B9,Calculator!$A$4:$A$302,0))</f>
        <v>0</v>
      </c>
      <c r="T9" s="13">
        <f>INDEX(Calculator!$AN$4:$AN$302,MATCH(B9,Calculator!$A$4:$A$302,0))</f>
        <v>0</v>
      </c>
      <c r="U9" s="13">
        <f>INDEX(Calculator!$AP$4:$AP$302,MATCH(B9,Calculator!$A$4:$A$302,0))</f>
        <v>0</v>
      </c>
    </row>
    <row r="10" spans="2:21" x14ac:dyDescent="0.2">
      <c r="B10" s="7" t="s">
        <v>24</v>
      </c>
      <c r="C10" s="8">
        <f>INDEX(Calculator!$G$4:$G$302,MATCH(B10,Calculator!$A$4:$A$302,0))</f>
        <v>4</v>
      </c>
      <c r="D10" s="9">
        <f>INDEX(Calculator!$F$4:$F$302,MATCH(B10,Calculator!$A$4:$A$302,0))</f>
        <v>2644.7930293027703</v>
      </c>
      <c r="E10" s="10">
        <f>INDEX('Calculator AG'!$G$4:$G$302,MATCH(B10,'Calculator AG'!$A$4:$A$302,0))</f>
        <v>4</v>
      </c>
      <c r="F10" s="9">
        <f>INDEX('Calculator AG'!$F$4:$F$302,MATCH(B10,'Calculator AG'!$A$4:$A$302,0))</f>
        <v>2644.7930293027703</v>
      </c>
      <c r="G10" s="11" t="e">
        <f>INDEX(Calculator!$D$4:$D$302,MATCH(B10,Calculator!$A$4:$A$302,0))</f>
        <v>#VALUE!</v>
      </c>
      <c r="H10" s="11" t="e">
        <f>INDEX('Calculator AG'!$D$4:$D$302,MATCH('Final ranking'!B10,'Calculator AG'!$A$4:$A$302,0))</f>
        <v>#VALUE!</v>
      </c>
      <c r="I10" s="12">
        <f t="shared" si="0"/>
        <v>661.19825732569257</v>
      </c>
      <c r="J10" s="12">
        <f>COUNTIF(Results!K:K,'Final ranking'!B10)</f>
        <v>15</v>
      </c>
      <c r="K10" s="12">
        <f t="shared" si="1"/>
        <v>176.31953528685136</v>
      </c>
      <c r="L10" s="13">
        <f>INDEX(Calculator!$AB$4:$AB$302,MATCH(B10,Calculator!$A$4:$A$302,0))</f>
        <v>2087.8042305412309</v>
      </c>
      <c r="M10" s="13">
        <f>INDEX(Calculator!$AD$4:$AD$302,MATCH(B10,Calculator!$A$4:$A$302,0))</f>
        <v>1</v>
      </c>
      <c r="N10" s="14">
        <f>INDEX(Calculator!$AE$4:$AE$302,MATCH(B10,Calculator!$A$4:$A$302,0))</f>
        <v>0</v>
      </c>
      <c r="O10" s="14">
        <f>INDEX(Calculator!$AG$4:$AG$302,MATCH(B10,Calculator!$A$4:$A$302,0))</f>
        <v>0</v>
      </c>
      <c r="P10" s="13">
        <f>INDEX(Calculator!$AH$4:$AH$302,MATCH(B10,Calculator!$A$4:$A$302,0))</f>
        <v>0</v>
      </c>
      <c r="Q10" s="13">
        <f>INDEX(Calculator!$AJ$4:$AJ$302,MATCH(B10,Calculator!$A$4:$A$302,0))</f>
        <v>0</v>
      </c>
      <c r="R10" s="14">
        <f>INDEX(Calculator!$AK$4:$AK$302,MATCH(B10,Calculator!$A$4:$A$302,0))</f>
        <v>0</v>
      </c>
      <c r="S10" s="14">
        <f>INDEX(Calculator!$AM$4:$AM$302,MATCH(B10,Calculator!$A$4:$A$302,0))</f>
        <v>0</v>
      </c>
      <c r="T10" s="13">
        <f>INDEX(Calculator!$AN$4:$AN$302,MATCH(B10,Calculator!$A$4:$A$302,0))</f>
        <v>0</v>
      </c>
      <c r="U10" s="13">
        <f>INDEX(Calculator!$AP$4:$AP$302,MATCH(B10,Calculator!$A$4:$A$302,0))</f>
        <v>0</v>
      </c>
    </row>
    <row r="11" spans="2:21" x14ac:dyDescent="0.2">
      <c r="B11" s="7" t="s">
        <v>236</v>
      </c>
      <c r="C11" s="8">
        <f>INDEX(Calculator!$G$4:$G$302,MATCH(B11,Calculator!$A$4:$A$302,0))</f>
        <v>5</v>
      </c>
      <c r="D11" s="9">
        <f>INDEX(Calculator!$F$4:$F$302,MATCH(B11,Calculator!$A$4:$A$302,0))</f>
        <v>1576.0133559034639</v>
      </c>
      <c r="E11" s="10">
        <f>INDEX('Calculator AG'!$G$4:$G$302,MATCH(B11,'Calculator AG'!$A$4:$A$302,0))</f>
        <v>5</v>
      </c>
      <c r="F11" s="9">
        <f>INDEX('Calculator AG'!$F$4:$F$302,MATCH(B11,'Calculator AG'!$A$4:$A$302,0))</f>
        <v>2025.5193922916671</v>
      </c>
      <c r="G11" s="11" t="e">
        <f>INDEX(Calculator!$D$4:$D$302,MATCH(B11,Calculator!$A$4:$A$302,0))</f>
        <v>#VALUE!</v>
      </c>
      <c r="H11" s="11" t="e">
        <f>INDEX('Calculator AG'!$D$4:$D$302,MATCH('Final ranking'!B11,'Calculator AG'!$A$4:$A$302,0))</f>
        <v>#VALUE!</v>
      </c>
      <c r="I11" s="12">
        <f t="shared" si="0"/>
        <v>315.20267118069279</v>
      </c>
      <c r="J11" s="12">
        <f>COUNTIF(Results!K:K,'Final ranking'!B11)</f>
        <v>19</v>
      </c>
      <c r="K11" s="12">
        <f t="shared" si="1"/>
        <v>82.948071363340205</v>
      </c>
      <c r="L11" s="13">
        <f>INDEX(Calculator!$AB$4:$AB$302,MATCH(B11,Calculator!$A$4:$A$302,0))</f>
        <v>1227.7278877534013</v>
      </c>
      <c r="M11" s="13">
        <f>INDEX(Calculator!$AD$4:$AD$302,MATCH(B11,Calculator!$A$4:$A$302,0))</f>
        <v>5</v>
      </c>
      <c r="N11" s="14">
        <f>INDEX(Calculator!$AE$4:$AE$302,MATCH(B11,Calculator!$A$4:$A$302,0))</f>
        <v>0</v>
      </c>
      <c r="O11" s="14">
        <f>INDEX(Calculator!$AG$4:$AG$302,MATCH(B11,Calculator!$A$4:$A$302,0))</f>
        <v>0</v>
      </c>
      <c r="P11" s="13">
        <f>INDEX(Calculator!$AH$4:$AH$302,MATCH(B11,Calculator!$A$4:$A$302,0))</f>
        <v>0</v>
      </c>
      <c r="Q11" s="13">
        <f>INDEX(Calculator!$AJ$4:$AJ$302,MATCH(B11,Calculator!$A$4:$A$302,0))</f>
        <v>0</v>
      </c>
      <c r="R11" s="14">
        <f>INDEX(Calculator!$AK$4:$AK$302,MATCH(B11,Calculator!$A$4:$A$302,0))</f>
        <v>0</v>
      </c>
      <c r="S11" s="14">
        <f>INDEX(Calculator!$AM$4:$AM$302,MATCH(B11,Calculator!$A$4:$A$302,0))</f>
        <v>0</v>
      </c>
      <c r="T11" s="13">
        <f>INDEX(Calculator!$AN$4:$AN$302,MATCH(B11,Calculator!$A$4:$A$302,0))</f>
        <v>0</v>
      </c>
      <c r="U11" s="13">
        <f>INDEX(Calculator!$AP$4:$AP$302,MATCH(B11,Calculator!$A$4:$A$302,0))</f>
        <v>0</v>
      </c>
    </row>
    <row r="12" spans="2:21" x14ac:dyDescent="0.2">
      <c r="B12" s="7" t="s">
        <v>230</v>
      </c>
      <c r="C12" s="8">
        <f>INDEX(Calculator!$G$4:$G$302,MATCH(B12,Calculator!$A$4:$A$302,0))</f>
        <v>5</v>
      </c>
      <c r="D12" s="9">
        <f>INDEX(Calculator!$F$4:$F$302,MATCH(B12,Calculator!$A$4:$A$302,0))</f>
        <v>2942.0020780384339</v>
      </c>
      <c r="E12" s="10">
        <f>INDEX('Calculator AG'!$G$4:$G$302,MATCH(B12,'Calculator AG'!$A$4:$A$302,0))</f>
        <v>5</v>
      </c>
      <c r="F12" s="9">
        <f>INDEX('Calculator AG'!$F$4:$F$302,MATCH(B12,'Calculator AG'!$A$4:$A$302,0))</f>
        <v>3888.9937724185784</v>
      </c>
      <c r="G12" s="11" t="e">
        <f>INDEX(Calculator!$D$4:$D$302,MATCH(B12,Calculator!$A$4:$A$302,0))</f>
        <v>#VALUE!</v>
      </c>
      <c r="H12" s="11" t="e">
        <f>INDEX('Calculator AG'!$D$4:$D$302,MATCH('Final ranking'!B12,'Calculator AG'!$A$4:$A$302,0))</f>
        <v>#VALUE!</v>
      </c>
      <c r="I12" s="12">
        <f t="shared" si="0"/>
        <v>588.4004156076868</v>
      </c>
      <c r="J12" s="12">
        <f>COUNTIF(Results!K:K,'Final ranking'!B12)</f>
        <v>12</v>
      </c>
      <c r="K12" s="12">
        <f t="shared" si="1"/>
        <v>245.16683983653616</v>
      </c>
      <c r="L12" s="13">
        <f>INDEX(Calculator!$AB$4:$AB$302,MATCH(B12,Calculator!$A$4:$A$302,0))</f>
        <v>0</v>
      </c>
      <c r="M12" s="13">
        <f>INDEX(Calculator!$AD$4:$AD$302,MATCH(B12,Calculator!$A$4:$A$302,0))</f>
        <v>0</v>
      </c>
      <c r="N12" s="14">
        <f>INDEX(Calculator!$AE$4:$AE$302,MATCH(B12,Calculator!$A$4:$A$302,0))</f>
        <v>0</v>
      </c>
      <c r="O12" s="14">
        <f>INDEX(Calculator!$AG$4:$AG$302,MATCH(B12,Calculator!$A$4:$A$302,0))</f>
        <v>0</v>
      </c>
      <c r="P12" s="13">
        <f>INDEX(Calculator!$AH$4:$AH$302,MATCH(B12,Calculator!$A$4:$A$302,0))</f>
        <v>2127.9293122538265</v>
      </c>
      <c r="Q12" s="13">
        <f>INDEX(Calculator!$AJ$4:$AJ$302,MATCH(B12,Calculator!$A$4:$A$302,0))</f>
        <v>1</v>
      </c>
      <c r="R12" s="14">
        <f>INDEX(Calculator!$AK$4:$AK$302,MATCH(B12,Calculator!$A$4:$A$302,0))</f>
        <v>0</v>
      </c>
      <c r="S12" s="14">
        <f>INDEX(Calculator!$AM$4:$AM$302,MATCH(B12,Calculator!$A$4:$A$302,0))</f>
        <v>0</v>
      </c>
      <c r="T12" s="13">
        <f>INDEX(Calculator!$AN$4:$AN$302,MATCH(B12,Calculator!$A$4:$A$302,0))</f>
        <v>0</v>
      </c>
      <c r="U12" s="13">
        <f>INDEX(Calculator!$AP$4:$AP$302,MATCH(B12,Calculator!$A$4:$A$302,0))</f>
        <v>0</v>
      </c>
    </row>
    <row r="13" spans="2:21" x14ac:dyDescent="0.2">
      <c r="B13" s="7" t="s">
        <v>26</v>
      </c>
      <c r="C13" s="8">
        <f>INDEX(Calculator!$G$4:$G$302,MATCH(B13,Calculator!$A$4:$A$302,0))</f>
        <v>2</v>
      </c>
      <c r="D13" s="9">
        <f>INDEX(Calculator!$F$4:$F$302,MATCH(B13,Calculator!$A$4:$A$302,0))</f>
        <v>495.60937075318651</v>
      </c>
      <c r="E13" s="10">
        <f>INDEX('Calculator AG'!$G$4:$G$302,MATCH(B13,'Calculator AG'!$A$4:$A$302,0))</f>
        <v>6</v>
      </c>
      <c r="F13" s="9">
        <f>INDEX('Calculator AG'!$F$4:$F$202,MATCH(B13,'Calculator AG'!$A$4:$A$202,0))</f>
        <v>2495.1145339684144</v>
      </c>
      <c r="G13" s="11" t="e">
        <f>INDEX(Calculator!$D$4:$D$302,MATCH(B13,Calculator!$A$4:$A$302,0))</f>
        <v>#VALUE!</v>
      </c>
      <c r="H13" s="11" t="e">
        <f>INDEX('Calculator AG'!$D$4:$D$302,MATCH('Final ranking'!B13,'Calculator AG'!$A$4:$A$302,0))</f>
        <v>#VALUE!</v>
      </c>
      <c r="I13" s="12">
        <f t="shared" si="0"/>
        <v>247.80468537659326</v>
      </c>
      <c r="J13" s="12">
        <f>COUNTIF(Results!K:K,'Final ranking'!B13)</f>
        <v>12</v>
      </c>
      <c r="K13" s="12">
        <f t="shared" si="1"/>
        <v>41.300780896098878</v>
      </c>
      <c r="L13" s="13">
        <f>INDEX(Calculator!$AB$4:$AB$302,MATCH(B13,Calculator!$A$4:$A$302,0))</f>
        <v>0</v>
      </c>
      <c r="M13" s="13">
        <f>INDEX(Calculator!$AD$4:$AD$302,MATCH(B13,Calculator!$A$4:$A$302,0))</f>
        <v>0</v>
      </c>
      <c r="N13" s="14">
        <f>INDEX(Calculator!$AE$4:$AE$302,MATCH(B13,Calculator!$A$4:$A$302,0))</f>
        <v>0</v>
      </c>
      <c r="O13" s="14">
        <f>INDEX(Calculator!$AG$4:$AG$302,MATCH(B13,Calculator!$A$4:$A$302,0))</f>
        <v>0</v>
      </c>
      <c r="P13" s="13">
        <f>INDEX(Calculator!$AH$4:$AH$302,MATCH(B13,Calculator!$A$4:$A$302,0))</f>
        <v>0</v>
      </c>
      <c r="Q13" s="13">
        <f>INDEX(Calculator!$AJ$4:$AJ$302,MATCH(B13,Calculator!$A$4:$A$302,0))</f>
        <v>0</v>
      </c>
      <c r="R13" s="14">
        <f>INDEX(Calculator!$AK$4:$AK$302,MATCH(B13,Calculator!$A$4:$A$302,0))</f>
        <v>0</v>
      </c>
      <c r="S13" s="14">
        <f>INDEX(Calculator!$AM$4:$AM$302,MATCH(B13,Calculator!$A$4:$A$302,0))</f>
        <v>0</v>
      </c>
      <c r="T13" s="13">
        <f>INDEX(Calculator!$AN$4:$AN$302,MATCH(B13,Calculator!$A$4:$A$302,0))</f>
        <v>0</v>
      </c>
      <c r="U13" s="13">
        <f>INDEX(Calculator!$AP$4:$AP$302,MATCH(B13,Calculator!$A$4:$A$302,0))</f>
        <v>0</v>
      </c>
    </row>
    <row r="14" spans="2:21" x14ac:dyDescent="0.2">
      <c r="B14" s="7" t="s">
        <v>231</v>
      </c>
      <c r="C14" s="8">
        <f>INDEX(Calculator!$G$4:$G$302,MATCH(B14,Calculator!$A$4:$A$302,0))</f>
        <v>18</v>
      </c>
      <c r="D14" s="9">
        <f>INDEX(Calculator!$F$4:$F$302,MATCH(B14,Calculator!$A$4:$A$302,0))</f>
        <v>5230.3454105411292</v>
      </c>
      <c r="E14" s="10">
        <f>INDEX('Calculator AG'!$G$4:$G$302,MATCH(B14,'Calculator AG'!$A$4:$A$302,0))</f>
        <v>18</v>
      </c>
      <c r="F14" s="9">
        <f>INDEX('Calculator AG'!$F$4:$F$302,MATCH(B14,'Calculator AG'!$A$4:$A$302,0))</f>
        <v>8830.8062749844776</v>
      </c>
      <c r="G14" s="11">
        <f>INDEX(Calculator!$D$4:$D$302,MATCH(B14,Calculator!$A$4:$A$302,0))</f>
        <v>3</v>
      </c>
      <c r="H14" s="11">
        <f>INDEX('Calculator AG'!$D$4:$D$302,MATCH('Final ranking'!B14,'Calculator AG'!$A$4:$A$302,0))</f>
        <v>1</v>
      </c>
      <c r="I14" s="12">
        <f t="shared" si="0"/>
        <v>290.57474503006273</v>
      </c>
      <c r="J14" s="12">
        <f>COUNTIF(Results!K:K,'Final ranking'!B14)</f>
        <v>32</v>
      </c>
      <c r="K14" s="12">
        <f t="shared" si="1"/>
        <v>163.44829407941029</v>
      </c>
      <c r="L14" s="13">
        <f>INDEX(Calculator!$AB$4:$AB$302,MATCH(B14,Calculator!$A$4:$A$302,0))</f>
        <v>937.8234870751038</v>
      </c>
      <c r="M14" s="13">
        <f>INDEX(Calculator!$AD$4:$AD$302,MATCH(B14,Calculator!$A$4:$A$302,0))</f>
        <v>8</v>
      </c>
      <c r="N14" s="14">
        <f>INDEX(Calculator!$AE$4:$AE$302,MATCH(B14,Calculator!$A$4:$A$302,0))</f>
        <v>0</v>
      </c>
      <c r="O14" s="14">
        <f>INDEX(Calculator!$AG$4:$AG$302,MATCH(B14,Calculator!$A$4:$A$302,0))</f>
        <v>0</v>
      </c>
      <c r="P14" s="13">
        <f>INDEX(Calculator!$AH$4:$AH$302,MATCH(B14,Calculator!$A$4:$A$302,0))</f>
        <v>1113.8491144492614</v>
      </c>
      <c r="Q14" s="13">
        <f>INDEX(Calculator!$AJ$4:$AJ$302,MATCH(B14,Calculator!$A$4:$A$302,0))</f>
        <v>2</v>
      </c>
      <c r="R14" s="14">
        <f>INDEX(Calculator!$AK$4:$AK$302,MATCH(B14,Calculator!$A$4:$A$302,0))</f>
        <v>0</v>
      </c>
      <c r="S14" s="14">
        <f>INDEX(Calculator!$AM$4:$AM$302,MATCH(B14,Calculator!$A$4:$A$302,0))</f>
        <v>0</v>
      </c>
      <c r="T14" s="13">
        <f>INDEX(Calculator!$AN$4:$AN$302,MATCH(B14,Calculator!$A$4:$A$302,0))</f>
        <v>790.40465490110955</v>
      </c>
      <c r="U14" s="13">
        <f>INDEX(Calculator!$AP$4:$AP$302,MATCH(B14,Calculator!$A$4:$A$302,0))</f>
        <v>5</v>
      </c>
    </row>
    <row r="15" spans="2:21" x14ac:dyDescent="0.2">
      <c r="B15" s="7" t="s">
        <v>27</v>
      </c>
      <c r="C15" s="8">
        <f>INDEX(Calculator!$G$4:$G$302,MATCH(B15,Calculator!$A$4:$A$302,0))</f>
        <v>5</v>
      </c>
      <c r="D15" s="9">
        <f>INDEX(Calculator!$F$4:$F$302,MATCH(B15,Calculator!$A$4:$A$302,0))</f>
        <v>837.28653409072081</v>
      </c>
      <c r="E15" s="10">
        <f>INDEX('Calculator AG'!$G$4:$G$302,MATCH(B15,'Calculator AG'!$A$4:$A$302,0))</f>
        <v>5</v>
      </c>
      <c r="F15" s="9">
        <f>INDEX('Calculator AG'!$F$4:$F$302,MATCH(B15,'Calculator AG'!$A$4:$A$302,0))</f>
        <v>1927.5328285275436</v>
      </c>
      <c r="G15" s="11" t="e">
        <f>INDEX(Calculator!$D$4:$D$302,MATCH(B15,Calculator!$A$4:$A$302,0))</f>
        <v>#VALUE!</v>
      </c>
      <c r="H15" s="11" t="e">
        <f>INDEX('Calculator AG'!$D$4:$D$302,MATCH('Final ranking'!B15,'Calculator AG'!$A$4:$A$302,0))</f>
        <v>#VALUE!</v>
      </c>
      <c r="I15" s="12">
        <f t="shared" si="0"/>
        <v>167.45730681814416</v>
      </c>
      <c r="J15" s="12">
        <f>COUNTIF(Results!K:K,'Final ranking'!B15)</f>
        <v>18</v>
      </c>
      <c r="K15" s="12">
        <f t="shared" si="1"/>
        <v>46.515918560595601</v>
      </c>
      <c r="L15" s="13">
        <f>INDEX(Calculator!$AB$4:$AB$302,MATCH(B15,Calculator!$A$4:$A$302,0))</f>
        <v>0</v>
      </c>
      <c r="M15" s="13">
        <f>INDEX(Calculator!$AD$4:$AD$302,MATCH(B15,Calculator!$A$4:$A$302,0))</f>
        <v>0</v>
      </c>
      <c r="N15" s="14">
        <f>INDEX(Calculator!$AE$4:$AE$302,MATCH(B15,Calculator!$A$4:$A$302,0))</f>
        <v>0</v>
      </c>
      <c r="O15" s="14">
        <f>INDEX(Calculator!$AG$4:$AG$302,MATCH(B15,Calculator!$A$4:$A$302,0))</f>
        <v>0</v>
      </c>
      <c r="P15" s="13">
        <f>INDEX(Calculator!$AH$4:$AH$302,MATCH(B15,Calculator!$A$4:$A$302,0))</f>
        <v>0</v>
      </c>
      <c r="Q15" s="13">
        <f>INDEX(Calculator!$AJ$4:$AJ$302,MATCH(B15,Calculator!$A$4:$A$302,0))</f>
        <v>0</v>
      </c>
      <c r="R15" s="14">
        <f>INDEX(Calculator!$AK$4:$AK$302,MATCH(B15,Calculator!$A$4:$A$302,0))</f>
        <v>0</v>
      </c>
      <c r="S15" s="14">
        <f>INDEX(Calculator!$AM$4:$AM$302,MATCH(B15,Calculator!$A$4:$A$302,0))</f>
        <v>0</v>
      </c>
      <c r="T15" s="13">
        <f>INDEX(Calculator!$AN$4:$AN$302,MATCH(B15,Calculator!$A$4:$A$302,0))</f>
        <v>0</v>
      </c>
      <c r="U15" s="13">
        <f>INDEX(Calculator!$AP$4:$AP$302,MATCH(B15,Calculator!$A$4:$A$302,0))</f>
        <v>0</v>
      </c>
    </row>
    <row r="16" spans="2:21" x14ac:dyDescent="0.2">
      <c r="B16" s="7" t="s">
        <v>235</v>
      </c>
      <c r="C16" s="8">
        <f>INDEX(Calculator!$G$4:$G$302,MATCH(B16,Calculator!$A$4:$A$302,0))</f>
        <v>5</v>
      </c>
      <c r="D16" s="9">
        <f>INDEX(Calculator!$F$4:$F$302,MATCH(B16,Calculator!$A$4:$A$302,0))</f>
        <v>3437.6770989676052</v>
      </c>
      <c r="E16" s="10">
        <f>INDEX('Calculator AG'!$G$4:$G$302,MATCH(B16,'Calculator AG'!$A$4:$A$302,0))</f>
        <v>5</v>
      </c>
      <c r="F16" s="9">
        <f>INDEX('Calculator AG'!$F$4:$F$302,MATCH(B16,'Calculator AG'!$A$4:$A$302,0))</f>
        <v>3645.6163977325323</v>
      </c>
      <c r="G16" s="11" t="e">
        <f>INDEX(Calculator!$D$4:$D$302,MATCH(B16,Calculator!$A$4:$A$302,0))</f>
        <v>#VALUE!</v>
      </c>
      <c r="H16" s="11" t="e">
        <f>INDEX('Calculator AG'!$D$4:$D$302,MATCH('Final ranking'!B16,'Calculator AG'!$A$4:$A$302,0))</f>
        <v>#VALUE!</v>
      </c>
      <c r="I16" s="12">
        <f t="shared" si="0"/>
        <v>687.53541979352099</v>
      </c>
      <c r="J16" s="12">
        <f>COUNTIF(Results!K:K,'Final ranking'!B16)</f>
        <v>22</v>
      </c>
      <c r="K16" s="12">
        <f t="shared" si="1"/>
        <v>156.25804995307297</v>
      </c>
      <c r="L16" s="13">
        <f>INDEX(Calculator!$AB$4:$AB$302,MATCH(B16,Calculator!$A$4:$A$302,0))</f>
        <v>1830.2568206820424</v>
      </c>
      <c r="M16" s="13">
        <f>INDEX(Calculator!$AD$4:$AD$302,MATCH(B16,Calculator!$A$4:$A$302,0))</f>
        <v>2</v>
      </c>
      <c r="N16" s="14">
        <f>INDEX(Calculator!$AE$4:$AE$302,MATCH(B16,Calculator!$A$4:$A$302,0))</f>
        <v>0</v>
      </c>
      <c r="O16" s="14">
        <f>INDEX(Calculator!$AG$4:$AG$302,MATCH(B16,Calculator!$A$4:$A$302,0))</f>
        <v>0</v>
      </c>
      <c r="P16" s="13">
        <f>INDEX(Calculator!$AH$4:$AH$302,MATCH(B16,Calculator!$A$4:$A$302,0))</f>
        <v>0</v>
      </c>
      <c r="Q16" s="13">
        <f>INDEX(Calculator!$AJ$4:$AJ$302,MATCH(B16,Calculator!$A$4:$A$302,0))</f>
        <v>0</v>
      </c>
      <c r="R16" s="14">
        <f>INDEX(Calculator!$AK$4:$AK$302,MATCH(B16,Calculator!$A$4:$A$302,0))</f>
        <v>0</v>
      </c>
      <c r="S16" s="14">
        <f>INDEX(Calculator!$AM$4:$AM$302,MATCH(B16,Calculator!$A$4:$A$302,0))</f>
        <v>0</v>
      </c>
      <c r="T16" s="13">
        <f>INDEX(Calculator!$AN$4:$AN$302,MATCH(B16,Calculator!$A$4:$A$302,0))</f>
        <v>0</v>
      </c>
      <c r="U16" s="13">
        <f>INDEX(Calculator!$AP$4:$AP$302,MATCH(B16,Calculator!$A$4:$A$302,0))</f>
        <v>0</v>
      </c>
    </row>
    <row r="17" spans="1:21" x14ac:dyDescent="0.2">
      <c r="B17" s="7" t="s">
        <v>28</v>
      </c>
      <c r="C17" s="8">
        <f>INDEX(Calculator!$G$4:$G$302,MATCH(B17,Calculator!$A$4:$A$302,0))</f>
        <v>4</v>
      </c>
      <c r="D17" s="9">
        <f>INDEX(Calculator!$F$4:$F$302,MATCH(B17,Calculator!$A$4:$A$302,0))</f>
        <v>1623.0186894082331</v>
      </c>
      <c r="E17" s="10">
        <f>INDEX('Calculator AG'!$G$4:$G$302,MATCH(B17,'Calculator AG'!$A$4:$A$302,0))</f>
        <v>4</v>
      </c>
      <c r="F17" s="9">
        <f>INDEX('Calculator AG'!$F$4:$F$302,MATCH(B17,'Calculator AG'!$A$4:$A$302,0))</f>
        <v>1623.0186894082331</v>
      </c>
      <c r="G17" s="11" t="e">
        <f>INDEX(Calculator!$D$4:$D$302,MATCH(B17,Calculator!$A$4:$A$302,0))</f>
        <v>#VALUE!</v>
      </c>
      <c r="H17" s="11" t="e">
        <f>INDEX('Calculator AG'!$D$4:$D$302,MATCH('Final ranking'!B17,'Calculator AG'!$A$4:$A$302,0))</f>
        <v>#VALUE!</v>
      </c>
      <c r="I17" s="12">
        <f t="shared" si="0"/>
        <v>405.75467235205826</v>
      </c>
      <c r="J17" s="12">
        <f>COUNTIF(Results!K:K,'Final ranking'!B17)</f>
        <v>6</v>
      </c>
      <c r="K17" s="12">
        <f t="shared" si="1"/>
        <v>270.50311490137216</v>
      </c>
      <c r="L17" s="13">
        <f>INDEX(Calculator!$AB$4:$AB$302,MATCH(B17,Calculator!$A$4:$A$302,0))</f>
        <v>0</v>
      </c>
      <c r="M17" s="13">
        <f>INDEX(Calculator!$AD$4:$AD$302,MATCH(B17,Calculator!$A$4:$A$302,0))</f>
        <v>0</v>
      </c>
      <c r="N17" s="14">
        <f>INDEX(Calculator!$AE$4:$AE$302,MATCH(B17,Calculator!$A$4:$A$302,0))</f>
        <v>0</v>
      </c>
      <c r="O17" s="14">
        <f>INDEX(Calculator!$AG$4:$AG$302,MATCH(B17,Calculator!$A$4:$A$302,0))</f>
        <v>0</v>
      </c>
      <c r="P17" s="13">
        <f>INDEX(Calculator!$AH$4:$AH$302,MATCH(B17,Calculator!$A$4:$A$302,0))</f>
        <v>0</v>
      </c>
      <c r="Q17" s="13">
        <f>INDEX(Calculator!$AJ$4:$AJ$302,MATCH(B17,Calculator!$A$4:$A$302,0))</f>
        <v>0</v>
      </c>
      <c r="R17" s="14">
        <f>INDEX(Calculator!$AK$4:$AK$302,MATCH(B17,Calculator!$A$4:$A$302,0))</f>
        <v>0</v>
      </c>
      <c r="S17" s="14">
        <f>INDEX(Calculator!$AM$4:$AM$302,MATCH(B17,Calculator!$A$4:$A$302,0))</f>
        <v>0</v>
      </c>
      <c r="T17" s="13">
        <f>INDEX(Calculator!$AN$4:$AN$302,MATCH(B17,Calculator!$A$4:$A$302,0))</f>
        <v>0</v>
      </c>
      <c r="U17" s="13">
        <f>INDEX(Calculator!$AP$4:$AP$302,MATCH(B17,Calculator!$A$4:$A$302,0))</f>
        <v>0</v>
      </c>
    </row>
    <row r="18" spans="1:21" x14ac:dyDescent="0.2">
      <c r="B18" s="7" t="s">
        <v>233</v>
      </c>
      <c r="C18" s="8">
        <f>INDEX(Calculator!$G$4:$G$302,MATCH(B18,Calculator!$A$4:$A$302,0))</f>
        <v>13</v>
      </c>
      <c r="D18" s="9">
        <f>INDEX(Calculator!$F$4:$F$302,MATCH(B18,Calculator!$A$4:$A$302,0))</f>
        <v>4190.0564333949915</v>
      </c>
      <c r="E18" s="10">
        <f>INDEX('Calculator AG'!$G$4:$G$302,MATCH(B18,'Calculator AG'!$A$4:$A$302,0))</f>
        <v>13</v>
      </c>
      <c r="F18" s="9">
        <f>INDEX('Calculator AG'!$F$4:$F$302,MATCH(B18,'Calculator AG'!$A$4:$A$302,0))</f>
        <v>4395.3733643804899</v>
      </c>
      <c r="G18" s="11">
        <f>INDEX(Calculator!$D$4:$D$302,MATCH(B18,Calculator!$A$4:$A$302,0))</f>
        <v>5</v>
      </c>
      <c r="H18" s="11">
        <f>INDEX('Calculator AG'!$D$4:$D$302,MATCH('Final ranking'!B18,'Calculator AG'!$A$4:$A$302,0))</f>
        <v>5</v>
      </c>
      <c r="I18" s="12">
        <f t="shared" si="0"/>
        <v>322.31203333807628</v>
      </c>
      <c r="J18" s="12">
        <f>COUNTIF(Results!K:K,'Final ranking'!B18)</f>
        <v>24</v>
      </c>
      <c r="K18" s="12">
        <f t="shared" si="1"/>
        <v>174.58568472479132</v>
      </c>
      <c r="L18" s="13">
        <f>INDEX(Calculator!$AB$4:$AB$302,MATCH(B18,Calculator!$A$4:$A$302,0))</f>
        <v>0</v>
      </c>
      <c r="M18" s="13">
        <f>INDEX(Calculator!$AD$4:$AD$302,MATCH(B18,Calculator!$A$4:$A$302,0))</f>
        <v>0</v>
      </c>
      <c r="N18" s="14">
        <f>INDEX(Calculator!$AE$4:$AE$302,MATCH(B18,Calculator!$A$4:$A$302,0))</f>
        <v>0</v>
      </c>
      <c r="O18" s="14">
        <f>INDEX(Calculator!$AG$4:$AG$302,MATCH(B18,Calculator!$A$4:$A$302,0))</f>
        <v>0</v>
      </c>
      <c r="P18" s="13">
        <f>INDEX(Calculator!$AH$4:$AH$302,MATCH(B18,Calculator!$A$4:$A$302,0))</f>
        <v>0</v>
      </c>
      <c r="Q18" s="13">
        <f>INDEX(Calculator!$AJ$4:$AJ$302,MATCH(B18,Calculator!$A$4:$A$302,0))</f>
        <v>0</v>
      </c>
      <c r="R18" s="14">
        <f>INDEX(Calculator!$AK$4:$AK$302,MATCH(B18,Calculator!$A$4:$A$302,0))</f>
        <v>767.19019738492284</v>
      </c>
      <c r="S18" s="14">
        <f>INDEX(Calculator!$AM$4:$AM$302,MATCH(B18,Calculator!$A$4:$A$302,0))</f>
        <v>2</v>
      </c>
      <c r="T18" s="13">
        <f>INDEX(Calculator!$AN$4:$AN$302,MATCH(B18,Calculator!$A$4:$A$302,0))</f>
        <v>1284.8317373398315</v>
      </c>
      <c r="U18" s="13">
        <f>INDEX(Calculator!$AP$4:$AP$302,MATCH(B18,Calculator!$A$4:$A$302,0))</f>
        <v>1</v>
      </c>
    </row>
    <row r="19" spans="1:21" x14ac:dyDescent="0.2">
      <c r="B19" s="7" t="s">
        <v>232</v>
      </c>
      <c r="C19" s="8">
        <f>INDEX(Calculator!$G$4:$G$302,MATCH(B19,Calculator!$A$4:$A$302,0))</f>
        <v>8</v>
      </c>
      <c r="D19" s="9">
        <f>INDEX(Calculator!$F$4:$F$302,MATCH(B19,Calculator!$A$4:$A$302,0))</f>
        <v>2900.5141110069067</v>
      </c>
      <c r="E19" s="10">
        <f>INDEX('Calculator AG'!$G$4:$G$302,MATCH(B19,'Calculator AG'!$A$4:$A$302,0))</f>
        <v>8</v>
      </c>
      <c r="F19" s="9">
        <f>INDEX('Calculator AG'!$F$4:$F$302,MATCH(B19,'Calculator AG'!$A$4:$A$302,0))</f>
        <v>2900.5141110069067</v>
      </c>
      <c r="G19" s="11" t="e">
        <f>INDEX(Calculator!$D$4:$D$302,MATCH(B19,Calculator!$A$4:$A$302,0))</f>
        <v>#VALUE!</v>
      </c>
      <c r="H19" s="11" t="e">
        <f>INDEX('Calculator AG'!$D$4:$D$302,MATCH('Final ranking'!B19,'Calculator AG'!$A$4:$A$302,0))</f>
        <v>#VALUE!</v>
      </c>
      <c r="I19" s="12">
        <f t="shared" si="0"/>
        <v>362.56426387586333</v>
      </c>
      <c r="J19" s="12">
        <f>COUNTIF(Results!K:K,'Final ranking'!B19)</f>
        <v>14</v>
      </c>
      <c r="K19" s="12">
        <f t="shared" si="1"/>
        <v>207.17957935763619</v>
      </c>
      <c r="L19" s="13">
        <f>INDEX(Calculator!$AB$4:$AB$302,MATCH(B19,Calculator!$A$4:$A$302,0))</f>
        <v>1161.6677761690344</v>
      </c>
      <c r="M19" s="13">
        <f>INDEX(Calculator!$AD$4:$AD$302,MATCH(B19,Calculator!$A$4:$A$302,0))</f>
        <v>6</v>
      </c>
      <c r="N19" s="14">
        <f>INDEX(Calculator!$AE$4:$AE$302,MATCH(B19,Calculator!$A$4:$A$302,0))</f>
        <v>0</v>
      </c>
      <c r="O19" s="14">
        <f>INDEX(Calculator!$AG$4:$AG$302,MATCH(B19,Calculator!$A$4:$A$302,0))</f>
        <v>0</v>
      </c>
      <c r="P19" s="13">
        <f>INDEX(Calculator!$AH$4:$AH$302,MATCH(B19,Calculator!$A$4:$A$302,0))</f>
        <v>0</v>
      </c>
      <c r="Q19" s="13">
        <f>INDEX(Calculator!$AJ$4:$AJ$302,MATCH(B19,Calculator!$A$4:$A$302,0))</f>
        <v>0</v>
      </c>
      <c r="R19" s="14">
        <f>INDEX(Calculator!$AK$4:$AK$302,MATCH(B19,Calculator!$A$4:$A$302,0))</f>
        <v>0</v>
      </c>
      <c r="S19" s="14">
        <f>INDEX(Calculator!$AM$4:$AM$302,MATCH(B19,Calculator!$A$4:$A$302,0))</f>
        <v>0</v>
      </c>
      <c r="T19" s="13">
        <f>INDEX(Calculator!$AN$4:$AN$302,MATCH(B19,Calculator!$A$4:$A$302,0))</f>
        <v>0</v>
      </c>
      <c r="U19" s="13">
        <f>INDEX(Calculator!$AP$4:$AP$302,MATCH(B19,Calculator!$A$4:$A$302,0))</f>
        <v>0</v>
      </c>
    </row>
    <row r="20" spans="1:21" x14ac:dyDescent="0.2">
      <c r="B20" s="7" t="s">
        <v>234</v>
      </c>
      <c r="C20" s="8">
        <f>INDEX(Calculator!$G$4:$G$302,MATCH(B20,Calculator!$A$4:$A$302,0))</f>
        <v>5</v>
      </c>
      <c r="D20" s="9">
        <f>INDEX(Calculator!$F$4:$F$302,MATCH(B20,Calculator!$A$4:$A$302,0))</f>
        <v>2369.8176803083802</v>
      </c>
      <c r="E20" s="10">
        <f>INDEX('Calculator AG'!$G$4:$G$302,MATCH(B20,'Calculator AG'!$A$4:$A$302,0))</f>
        <v>5</v>
      </c>
      <c r="F20" s="9">
        <f>INDEX('Calculator AG'!$F$4:$F$302,MATCH(B20,'Calculator AG'!$A$4:$A$302,0))</f>
        <v>3520.8781327846282</v>
      </c>
      <c r="G20" s="11" t="e">
        <f>INDEX(Calculator!$D$4:$D$302,MATCH(B20,Calculator!$A$4:$A$302,0))</f>
        <v>#VALUE!</v>
      </c>
      <c r="H20" s="11" t="e">
        <f>INDEX('Calculator AG'!$D$4:$D$302,MATCH('Final ranking'!B20,'Calculator AG'!$A$4:$A$302,0))</f>
        <v>#VALUE!</v>
      </c>
      <c r="I20" s="62">
        <f t="shared" ref="I20" si="2">D20/C20</f>
        <v>473.96353606167605</v>
      </c>
      <c r="J20" s="62">
        <f>COUNTIF(Results!K:K,'Final ranking'!B20)</f>
        <v>10</v>
      </c>
      <c r="K20" s="62">
        <f t="shared" ref="K20" si="3">D20/J20</f>
        <v>236.98176803083803</v>
      </c>
      <c r="L20" s="13">
        <f>INDEX(Calculator!$AB$4:$AB$302,MATCH(B20,Calculator!$A$4:$A$302,0))</f>
        <v>1379.5347343615701</v>
      </c>
      <c r="M20" s="13">
        <f>INDEX(Calculator!$AD$4:$AD$302,MATCH(B20,Calculator!$A$4:$A$302,0))</f>
        <v>4</v>
      </c>
      <c r="N20" s="14">
        <f>INDEX(Calculator!$AE$4:$AE$302,MATCH(B20,Calculator!$A$4:$A$302,0))</f>
        <v>0</v>
      </c>
      <c r="O20" s="14">
        <f>INDEX(Calculator!$AG$4:$AG$302,MATCH(B20,Calculator!$A$4:$A$302,0))</f>
        <v>0</v>
      </c>
      <c r="P20" s="13">
        <f>INDEX(Calculator!$AH$4:$AH$302,MATCH(B20,Calculator!$A$4:$A$302,0))</f>
        <v>0</v>
      </c>
      <c r="Q20" s="13">
        <f>INDEX(Calculator!$AJ$4:$AJ$302,MATCH(B20,Calculator!$A$4:$A$302,0))</f>
        <v>0</v>
      </c>
      <c r="R20" s="14">
        <f>INDEX(Calculator!$AK$4:$AK$302,MATCH(B20,Calculator!$A$4:$A$302,0))</f>
        <v>0</v>
      </c>
      <c r="S20" s="14">
        <f>INDEX(Calculator!$AM$4:$AM$302,MATCH(B20,Calculator!$A$4:$A$302,0))</f>
        <v>0</v>
      </c>
      <c r="T20" s="13">
        <f>INDEX(Calculator!$AN$4:$AN$302,MATCH(B20,Calculator!$A$4:$A$302,0))</f>
        <v>0</v>
      </c>
      <c r="U20" s="13">
        <f>INDEX(Calculator!$AP$4:$AP$302,MATCH(B20,Calculator!$A$4:$A$302,0))</f>
        <v>0</v>
      </c>
    </row>
    <row r="21" spans="1:21" x14ac:dyDescent="0.2">
      <c r="B21" s="7"/>
      <c r="C21" s="8" t="e">
        <f>INDEX(Calculator!$G$4:$G$302,MATCH(B21,Calculator!$A$4:$A$302,0))</f>
        <v>#N/A</v>
      </c>
      <c r="D21" s="9" t="e">
        <f>INDEX(Calculator!$F$4:$F$302,MATCH(B21,Calculator!$A$4:$A$302,0))</f>
        <v>#N/A</v>
      </c>
      <c r="E21" s="10" t="e">
        <f>INDEX('Calculator AG'!$G$4:$G$302,MATCH(B21,'Calculator AG'!$A$4:$A$302,0))</f>
        <v>#N/A</v>
      </c>
      <c r="F21" s="9" t="e">
        <f>INDEX('Calculator AG'!$F$4:$F$302,MATCH(B21,'Calculator AG'!$A$4:$A$302,0))</f>
        <v>#N/A</v>
      </c>
      <c r="G21" s="11" t="e">
        <f>INDEX(Calculator!$D$4:$D$302,MATCH(B21,Calculator!$A$4:$A$302,0))</f>
        <v>#N/A</v>
      </c>
      <c r="H21" s="11" t="e">
        <f>INDEX('Calculator AG'!$D$4:$D$302,MATCH('Final ranking'!B21,'Calculator AG'!$A$4:$A$302,0))</f>
        <v>#N/A</v>
      </c>
      <c r="I21" s="12" t="e">
        <f t="shared" si="0"/>
        <v>#N/A</v>
      </c>
      <c r="J21" s="12">
        <f>COUNTIF(Results!K:K,'Final ranking'!B21)</f>
        <v>0</v>
      </c>
      <c r="K21" s="12" t="e">
        <f t="shared" si="1"/>
        <v>#N/A</v>
      </c>
      <c r="L21" s="13" t="e">
        <f>INDEX(Calculator!$AB$4:$AB$302,MATCH(B21,Calculator!$A$4:$A$302,0))</f>
        <v>#N/A</v>
      </c>
      <c r="M21" s="13" t="e">
        <f>INDEX(Calculator!$AD$4:$AD$302,MATCH(B21,Calculator!$A$4:$A$302,0))</f>
        <v>#N/A</v>
      </c>
      <c r="N21" s="14" t="e">
        <f>INDEX(Calculator!$AE$4:$AE$302,MATCH(B21,Calculator!$A$4:$A$302,0))</f>
        <v>#N/A</v>
      </c>
      <c r="O21" s="14" t="e">
        <f>INDEX(Calculator!$AG$4:$AG$302,MATCH(B21,Calculator!$A$4:$A$302,0))</f>
        <v>#N/A</v>
      </c>
      <c r="P21" s="13" t="e">
        <f>INDEX(Calculator!$AH$4:$AH$302,MATCH(B21,Calculator!$A$4:$A$302,0))</f>
        <v>#N/A</v>
      </c>
      <c r="Q21" s="13" t="e">
        <f>INDEX(Calculator!$AJ$4:$AJ$302,MATCH(B21,Calculator!$A$4:$A$302,0))</f>
        <v>#N/A</v>
      </c>
      <c r="R21" s="14" t="e">
        <f>INDEX(Calculator!$AK$4:$AK$302,MATCH(B21,Calculator!$A$4:$A$302,0))</f>
        <v>#N/A</v>
      </c>
      <c r="S21" s="14" t="e">
        <f>INDEX(Calculator!$AM$4:$AM$302,MATCH(B21,Calculator!$A$4:$A$302,0))</f>
        <v>#N/A</v>
      </c>
      <c r="T21" s="13" t="e">
        <f>INDEX(Calculator!$AN$4:$AN$302,MATCH(B21,Calculator!$A$4:$A$302,0))</f>
        <v>#N/A</v>
      </c>
      <c r="U21" s="13" t="e">
        <f>INDEX(Calculator!$AP$4:$AP$302,MATCH(B21,Calculator!$A$4:$A$302,0))</f>
        <v>#N/A</v>
      </c>
    </row>
    <row r="22" spans="1:21" ht="13.5" thickBot="1" x14ac:dyDescent="0.25"/>
    <row r="23" spans="1:21" x14ac:dyDescent="0.2">
      <c r="A23" s="65" t="s">
        <v>29</v>
      </c>
      <c r="B23" s="66"/>
      <c r="C23" s="66"/>
      <c r="D23" s="67"/>
    </row>
    <row r="24" spans="1:21" ht="13.5" thickBot="1" x14ac:dyDescent="0.25">
      <c r="A24" s="15"/>
      <c r="B24" s="16" t="s">
        <v>30</v>
      </c>
      <c r="C24" s="16" t="s">
        <v>15</v>
      </c>
      <c r="D24" s="17" t="s">
        <v>31</v>
      </c>
    </row>
    <row r="25" spans="1:21" x14ac:dyDescent="0.2">
      <c r="A25" s="18">
        <v>1</v>
      </c>
      <c r="B25" s="19" t="str">
        <f>INDEX($B$3:$B$21,MATCH(A25,$G$3:$G$21,0))</f>
        <v>Daniel De Palol</v>
      </c>
      <c r="C25" s="20">
        <f>INDEX($D$3:$D$21,MATCH(A25,$G$3:$G$21,0))</f>
        <v>7147.8613248170186</v>
      </c>
      <c r="D25" s="21">
        <f>INDEX($C$3:$C$21,MATCH(A25,$G$3:$G$21,0))</f>
        <v>19</v>
      </c>
      <c r="E25" s="20"/>
    </row>
    <row r="26" spans="1:21" x14ac:dyDescent="0.2">
      <c r="A26" s="18">
        <v>2</v>
      </c>
      <c r="B26" s="19" t="str">
        <f t="shared" ref="B26:B34" si="4">INDEX($B$3:$B$21,MATCH(A26,$G$3:$G$21,0))</f>
        <v>David Robinson</v>
      </c>
      <c r="C26" s="20">
        <f t="shared" ref="C26:C34" si="5">INDEX($D$3:$D$21,MATCH(A26,$G$3:$G$21,0))</f>
        <v>5290.4607037162059</v>
      </c>
      <c r="D26" s="21">
        <f t="shared" ref="D26:D34" si="6">INDEX($C$3:$C$21,MATCH(A26,$G$3:$G$21,0))</f>
        <v>16</v>
      </c>
      <c r="E26" s="20"/>
    </row>
    <row r="27" spans="1:21" x14ac:dyDescent="0.2">
      <c r="A27" s="18">
        <v>3</v>
      </c>
      <c r="B27" s="19" t="str">
        <f t="shared" si="4"/>
        <v>Stuart Leigh</v>
      </c>
      <c r="C27" s="20">
        <f t="shared" si="5"/>
        <v>5230.3454105411292</v>
      </c>
      <c r="D27" s="21">
        <f t="shared" si="6"/>
        <v>18</v>
      </c>
      <c r="E27" s="20"/>
    </row>
    <row r="28" spans="1:21" x14ac:dyDescent="0.2">
      <c r="A28" s="18">
        <v>4</v>
      </c>
      <c r="B28" s="19" t="str">
        <f t="shared" si="4"/>
        <v>Alex Malzer</v>
      </c>
      <c r="C28" s="20">
        <f t="shared" si="5"/>
        <v>5194.866365505708</v>
      </c>
      <c r="D28" s="21">
        <f t="shared" si="6"/>
        <v>17</v>
      </c>
      <c r="E28" s="20"/>
    </row>
    <row r="29" spans="1:21" x14ac:dyDescent="0.2">
      <c r="A29" s="18">
        <v>5</v>
      </c>
      <c r="B29" s="19" t="str">
        <f t="shared" si="4"/>
        <v>David Cull</v>
      </c>
      <c r="C29" s="20">
        <f t="shared" si="5"/>
        <v>4190.0564333949915</v>
      </c>
      <c r="D29" s="21">
        <f t="shared" si="6"/>
        <v>13</v>
      </c>
      <c r="E29" s="20"/>
    </row>
    <row r="30" spans="1:21" x14ac:dyDescent="0.2">
      <c r="A30" s="18">
        <v>6</v>
      </c>
      <c r="B30" s="19" t="e">
        <f t="shared" si="4"/>
        <v>#N/A</v>
      </c>
      <c r="C30" s="20" t="e">
        <f t="shared" si="5"/>
        <v>#N/A</v>
      </c>
      <c r="D30" s="21" t="e">
        <f t="shared" si="6"/>
        <v>#N/A</v>
      </c>
      <c r="E30" s="20"/>
    </row>
    <row r="31" spans="1:21" x14ac:dyDescent="0.2">
      <c r="A31" s="18">
        <v>7</v>
      </c>
      <c r="B31" s="19" t="e">
        <f t="shared" si="4"/>
        <v>#N/A</v>
      </c>
      <c r="C31" s="20" t="e">
        <f t="shared" si="5"/>
        <v>#N/A</v>
      </c>
      <c r="D31" s="21" t="e">
        <f t="shared" si="6"/>
        <v>#N/A</v>
      </c>
      <c r="E31" s="20"/>
    </row>
    <row r="32" spans="1:21" x14ac:dyDescent="0.2">
      <c r="A32" s="18">
        <v>8</v>
      </c>
      <c r="B32" s="19" t="e">
        <f t="shared" si="4"/>
        <v>#N/A</v>
      </c>
      <c r="C32" s="20" t="e">
        <f t="shared" si="5"/>
        <v>#N/A</v>
      </c>
      <c r="D32" s="21" t="e">
        <f t="shared" si="6"/>
        <v>#N/A</v>
      </c>
      <c r="E32" s="20"/>
    </row>
    <row r="33" spans="1:5" x14ac:dyDescent="0.2">
      <c r="A33" s="18">
        <v>9</v>
      </c>
      <c r="B33" s="19" t="e">
        <f t="shared" si="4"/>
        <v>#N/A</v>
      </c>
      <c r="C33" s="20" t="e">
        <f t="shared" si="5"/>
        <v>#N/A</v>
      </c>
      <c r="D33" s="21" t="e">
        <f t="shared" si="6"/>
        <v>#N/A</v>
      </c>
      <c r="E33" s="20"/>
    </row>
    <row r="34" spans="1:5" ht="13.5" thickBot="1" x14ac:dyDescent="0.25">
      <c r="A34" s="22">
        <v>10</v>
      </c>
      <c r="B34" s="23" t="e">
        <f t="shared" si="4"/>
        <v>#N/A</v>
      </c>
      <c r="C34" s="24" t="e">
        <f t="shared" si="5"/>
        <v>#N/A</v>
      </c>
      <c r="D34" s="25" t="e">
        <f t="shared" si="6"/>
        <v>#N/A</v>
      </c>
      <c r="E34" s="26"/>
    </row>
    <row r="35" spans="1:5" ht="13.5" thickBot="1" x14ac:dyDescent="0.25"/>
    <row r="36" spans="1:5" x14ac:dyDescent="0.2">
      <c r="A36" s="65" t="s">
        <v>32</v>
      </c>
      <c r="B36" s="66"/>
      <c r="C36" s="66"/>
      <c r="D36" s="67"/>
    </row>
    <row r="37" spans="1:5" ht="13.5" thickBot="1" x14ac:dyDescent="0.25">
      <c r="A37" s="15"/>
      <c r="B37" s="16" t="s">
        <v>30</v>
      </c>
      <c r="C37" s="16" t="s">
        <v>15</v>
      </c>
      <c r="D37" s="17" t="s">
        <v>31</v>
      </c>
    </row>
    <row r="38" spans="1:5" x14ac:dyDescent="0.2">
      <c r="A38" s="27">
        <v>1</v>
      </c>
      <c r="B38" s="28" t="str">
        <f>INDEX($B$3:$B$21,MATCH(A38,$H$3:$H$21,0))</f>
        <v>Stuart Leigh</v>
      </c>
      <c r="C38" s="29">
        <f>INDEX($F$3:$F$21,MATCH(A38,$H$3:$H$21,0))</f>
        <v>8830.8062749844776</v>
      </c>
      <c r="D38" s="30">
        <f>INDEX($E$3:$E$21,MATCH(A38,$H$3:$H$21,0))</f>
        <v>18</v>
      </c>
      <c r="E38" s="26"/>
    </row>
    <row r="39" spans="1:5" x14ac:dyDescent="0.2">
      <c r="A39" s="18">
        <v>2</v>
      </c>
      <c r="B39" s="19" t="str">
        <f t="shared" ref="B39:B47" si="7">INDEX($B$3:$B$21,MATCH(A39,$H$3:$H$21,0))</f>
        <v>Daniel De Palol</v>
      </c>
      <c r="C39" s="20">
        <f>INDEX($F$3:$F$21,MATCH(A39,$H$3:$H$21,0))</f>
        <v>8481.6850901385897</v>
      </c>
      <c r="D39" s="30">
        <f>INDEX($E$3:$E$21,MATCH(A39,$H$3:$H$21,0))</f>
        <v>19</v>
      </c>
      <c r="E39" s="26"/>
    </row>
    <row r="40" spans="1:5" x14ac:dyDescent="0.2">
      <c r="A40" s="18">
        <v>3</v>
      </c>
      <c r="B40" s="19" t="str">
        <f t="shared" si="7"/>
        <v>Alex Malzer</v>
      </c>
      <c r="C40" s="20">
        <f t="shared" ref="C40:C46" si="8">INDEX($F$3:$F$21,MATCH(A40,$H$3:$H$21,0))</f>
        <v>7285.0632760809385</v>
      </c>
      <c r="D40" s="30">
        <f>INDEX($E$3:$E$21,MATCH(A40,$H$3:$H$21,0))</f>
        <v>17</v>
      </c>
      <c r="E40" s="26"/>
    </row>
    <row r="41" spans="1:5" x14ac:dyDescent="0.2">
      <c r="A41" s="18">
        <v>4</v>
      </c>
      <c r="B41" s="19" t="str">
        <f t="shared" si="7"/>
        <v>David Robinson</v>
      </c>
      <c r="C41" s="20">
        <f t="shared" si="8"/>
        <v>6513.5772546053568</v>
      </c>
      <c r="D41" s="30">
        <f>INDEX($E$3:$E$21,MATCH(A41,$H$3:$H$21,0))</f>
        <v>16</v>
      </c>
      <c r="E41" s="26"/>
    </row>
    <row r="42" spans="1:5" x14ac:dyDescent="0.2">
      <c r="A42" s="18">
        <v>5</v>
      </c>
      <c r="B42" s="19" t="str">
        <f t="shared" si="7"/>
        <v>David Cull</v>
      </c>
      <c r="C42" s="20">
        <f t="shared" si="8"/>
        <v>4395.3733643804899</v>
      </c>
      <c r="D42" s="30">
        <f t="shared" ref="D42:D46" si="9">INDEX($E$3:$E$21,MATCH(A42,$H$3:$H$21,0))</f>
        <v>13</v>
      </c>
      <c r="E42" s="26"/>
    </row>
    <row r="43" spans="1:5" x14ac:dyDescent="0.2">
      <c r="A43" s="18">
        <v>6</v>
      </c>
      <c r="B43" s="19" t="e">
        <f t="shared" si="7"/>
        <v>#N/A</v>
      </c>
      <c r="C43" s="26" t="e">
        <f t="shared" si="8"/>
        <v>#N/A</v>
      </c>
      <c r="D43" s="30" t="e">
        <f t="shared" si="9"/>
        <v>#N/A</v>
      </c>
      <c r="E43" s="26"/>
    </row>
    <row r="44" spans="1:5" x14ac:dyDescent="0.2">
      <c r="A44" s="18">
        <v>7</v>
      </c>
      <c r="B44" s="19" t="e">
        <f t="shared" si="7"/>
        <v>#N/A</v>
      </c>
      <c r="C44" s="26" t="e">
        <f t="shared" si="8"/>
        <v>#N/A</v>
      </c>
      <c r="D44" s="30" t="e">
        <f t="shared" si="9"/>
        <v>#N/A</v>
      </c>
      <c r="E44" s="26"/>
    </row>
    <row r="45" spans="1:5" x14ac:dyDescent="0.2">
      <c r="A45" s="18">
        <v>8</v>
      </c>
      <c r="B45" s="19" t="e">
        <f t="shared" si="7"/>
        <v>#N/A</v>
      </c>
      <c r="C45" s="26" t="e">
        <f t="shared" si="8"/>
        <v>#N/A</v>
      </c>
      <c r="D45" s="30" t="e">
        <f t="shared" si="9"/>
        <v>#N/A</v>
      </c>
      <c r="E45" s="26"/>
    </row>
    <row r="46" spans="1:5" x14ac:dyDescent="0.2">
      <c r="A46" s="18">
        <v>9</v>
      </c>
      <c r="B46" s="19" t="e">
        <f t="shared" si="7"/>
        <v>#N/A</v>
      </c>
      <c r="C46" s="26" t="e">
        <f t="shared" si="8"/>
        <v>#N/A</v>
      </c>
      <c r="D46" s="30" t="e">
        <f t="shared" si="9"/>
        <v>#N/A</v>
      </c>
      <c r="E46" s="26"/>
    </row>
    <row r="47" spans="1:5" ht="13.5" thickBot="1" x14ac:dyDescent="0.25">
      <c r="A47" s="22">
        <v>10</v>
      </c>
      <c r="B47" s="23" t="e">
        <f t="shared" si="7"/>
        <v>#N/A</v>
      </c>
      <c r="C47" s="24" t="e">
        <f>INDEX($F$3:$F$21,MATCH(A47,$H$3:$H$21,0))</f>
        <v>#N/A</v>
      </c>
      <c r="D47" s="25" t="e">
        <f t="shared" ref="D47" si="10">INDEX($C$3:$C$21,MATCH(A47,$H$3:$H$21,0))</f>
        <v>#N/A</v>
      </c>
      <c r="E47" s="26"/>
    </row>
    <row r="48" spans="1:5" ht="13.5" thickBot="1" x14ac:dyDescent="0.25"/>
    <row r="49" spans="1:3" x14ac:dyDescent="0.2">
      <c r="A49" s="65" t="s">
        <v>33</v>
      </c>
      <c r="B49" s="66"/>
      <c r="C49" s="67"/>
    </row>
    <row r="50" spans="1:3" ht="13.5" thickBot="1" x14ac:dyDescent="0.25">
      <c r="A50" s="31"/>
      <c r="B50" s="32" t="s">
        <v>30</v>
      </c>
      <c r="C50" s="33" t="s">
        <v>15</v>
      </c>
    </row>
    <row r="51" spans="1:3" x14ac:dyDescent="0.2">
      <c r="A51" s="27">
        <v>1</v>
      </c>
      <c r="B51" s="28" t="str">
        <f>INDEX($B$3:$B$21,MATCH(A51,$M$3:$M$21,0))</f>
        <v>Miles Kershaw</v>
      </c>
      <c r="C51" s="34">
        <f>INDEX($L$3:$L$21,MATCH(A51,$M$3:$M$21,0))</f>
        <v>2087.8042305412309</v>
      </c>
    </row>
    <row r="52" spans="1:3" x14ac:dyDescent="0.2">
      <c r="A52" s="18">
        <v>2</v>
      </c>
      <c r="B52" s="19" t="str">
        <f>INDEX($B$3:$B$21,MATCH(A52,$M$3:$M$21,0))</f>
        <v>Bartosz Porzuczek</v>
      </c>
      <c r="C52" s="35">
        <f>INDEX($L$3:$L$21,MATCH(A52,$M$3:$M$21,0))</f>
        <v>1830.2568206820424</v>
      </c>
    </row>
    <row r="53" spans="1:3" ht="13.5" thickBot="1" x14ac:dyDescent="0.25">
      <c r="A53" s="22">
        <v>3</v>
      </c>
      <c r="B53" s="23" t="str">
        <f>INDEX($B$3:$B$21,MATCH(A53,$M$3:$M$21,0))</f>
        <v>Ben Stanton</v>
      </c>
      <c r="C53" s="36">
        <f>INDEX($L$3:$L$21,MATCH(A53,$M$3:$M$21,0))</f>
        <v>1660.3547667067742</v>
      </c>
    </row>
    <row r="54" spans="1:3" ht="13.5" thickBot="1" x14ac:dyDescent="0.25"/>
    <row r="55" spans="1:3" x14ac:dyDescent="0.2">
      <c r="A55" s="65" t="s">
        <v>1</v>
      </c>
      <c r="B55" s="66"/>
      <c r="C55" s="67"/>
    </row>
    <row r="56" spans="1:3" ht="13.5" thickBot="1" x14ac:dyDescent="0.25">
      <c r="A56" s="31"/>
      <c r="B56" s="32" t="s">
        <v>30</v>
      </c>
      <c r="C56" s="33" t="s">
        <v>15</v>
      </c>
    </row>
    <row r="57" spans="1:3" x14ac:dyDescent="0.2">
      <c r="A57" s="27">
        <v>1</v>
      </c>
      <c r="B57" s="28" t="str">
        <f>INDEX($B$3:$B$21,MATCH(A57,$O$3:$O$21,0))</f>
        <v>Daniel De Palol</v>
      </c>
      <c r="C57" s="34">
        <f>INDEX($N$3:$N$21,MATCH(A57,$O$3:$O$21,0))</f>
        <v>3776.0567076838324</v>
      </c>
    </row>
    <row r="58" spans="1:3" x14ac:dyDescent="0.2">
      <c r="A58" s="18">
        <v>2</v>
      </c>
      <c r="B58" s="19" t="str">
        <f>INDEX($B$3:$B$21,MATCH(A58,$O$3:$O$21,0))</f>
        <v>Luke Parker</v>
      </c>
      <c r="C58" s="35">
        <f>INDEX($N$3:$N$21,MATCH(A58,$O$3:$O$21,0))</f>
        <v>3426.2568323419464</v>
      </c>
    </row>
    <row r="59" spans="1:3" ht="13.5" thickBot="1" x14ac:dyDescent="0.25">
      <c r="A59" s="22">
        <v>3</v>
      </c>
      <c r="B59" s="23" t="str">
        <f>INDEX($B$3:$B$21,MATCH(A59,$O$3:$O$21,0))</f>
        <v>Alex Malzer</v>
      </c>
      <c r="C59" s="36">
        <f>INDEX($N$3:$N$21,MATCH(A59,$O$3:$O$21,0))</f>
        <v>2692.5827195430511</v>
      </c>
    </row>
    <row r="60" spans="1:3" ht="13.5" thickBot="1" x14ac:dyDescent="0.25"/>
    <row r="61" spans="1:3" x14ac:dyDescent="0.2">
      <c r="A61" s="65" t="s">
        <v>2</v>
      </c>
      <c r="B61" s="66"/>
      <c r="C61" s="67"/>
    </row>
    <row r="62" spans="1:3" ht="13.5" thickBot="1" x14ac:dyDescent="0.25">
      <c r="A62" s="31"/>
      <c r="B62" s="32" t="s">
        <v>30</v>
      </c>
      <c r="C62" s="33" t="s">
        <v>15</v>
      </c>
    </row>
    <row r="63" spans="1:3" x14ac:dyDescent="0.2">
      <c r="A63" s="27">
        <v>1</v>
      </c>
      <c r="B63" s="28" t="str">
        <f>INDEX($B$3:$B$21,MATCH(A63,$Q$3:$Q$21,0))</f>
        <v>Andrew Reeves</v>
      </c>
      <c r="C63" s="34">
        <f>INDEX($P$3:$P$21,MATCH(A63,$Q$3:$Q$21,0))</f>
        <v>2127.9293122538265</v>
      </c>
    </row>
    <row r="64" spans="1:3" x14ac:dyDescent="0.2">
      <c r="A64" s="18">
        <v>2</v>
      </c>
      <c r="B64" s="19" t="str">
        <f>INDEX($B$3:$B$21,MATCH(A64,$Q$3:$Q$21,0))</f>
        <v>Stuart Leigh</v>
      </c>
      <c r="C64" s="35">
        <f>INDEX($P$3:$P$21,MATCH(A64,$Q$3:$Q$21,0))</f>
        <v>1113.8491144492614</v>
      </c>
    </row>
    <row r="65" spans="1:3" ht="13.5" thickBot="1" x14ac:dyDescent="0.25">
      <c r="A65" s="22">
        <v>3</v>
      </c>
      <c r="B65" s="23" t="e">
        <f>INDEX($B$3:$B$21,MATCH(A65,$Q$3:$Q$21,0))</f>
        <v>#N/A</v>
      </c>
      <c r="C65" s="36" t="e">
        <f>INDEX($P$3:$P$21,MATCH(A65,$Q$3:$Q$21,0))</f>
        <v>#N/A</v>
      </c>
    </row>
    <row r="66" spans="1:3" ht="13.5" thickBot="1" x14ac:dyDescent="0.25"/>
    <row r="67" spans="1:3" x14ac:dyDescent="0.2">
      <c r="A67" s="65" t="s">
        <v>3</v>
      </c>
      <c r="B67" s="66"/>
      <c r="C67" s="67"/>
    </row>
    <row r="68" spans="1:3" ht="13.5" thickBot="1" x14ac:dyDescent="0.25">
      <c r="A68" s="31"/>
      <c r="B68" s="32" t="s">
        <v>30</v>
      </c>
      <c r="C68" s="33" t="s">
        <v>15</v>
      </c>
    </row>
    <row r="69" spans="1:3" x14ac:dyDescent="0.2">
      <c r="A69" s="27">
        <v>1</v>
      </c>
      <c r="B69" s="28" t="str">
        <f>INDEX($B$3:$B$21,MATCH(A69,$S$3:$S$21,0))</f>
        <v>David Robinson</v>
      </c>
      <c r="C69" s="34">
        <f>INDEX($R$3:$R$21,MATCH(A69,$S$3:$S$21,0))</f>
        <v>1055.8614711944474</v>
      </c>
    </row>
    <row r="70" spans="1:3" x14ac:dyDescent="0.2">
      <c r="A70" s="18">
        <v>2</v>
      </c>
      <c r="B70" s="19" t="str">
        <f>INDEX($B$3:$B$21,MATCH(A70,$S$3:$S$21,0))</f>
        <v>David Cull</v>
      </c>
      <c r="C70" s="35">
        <f>INDEX($R$3:$R$21,MATCH(A70,$S$3:$S$21,0))</f>
        <v>767.19019738492284</v>
      </c>
    </row>
    <row r="71" spans="1:3" ht="13.5" thickBot="1" x14ac:dyDescent="0.25">
      <c r="A71" s="22">
        <v>3</v>
      </c>
      <c r="B71" s="23" t="str">
        <f>INDEX($B$3:$B$21,MATCH(A71,$S$3:$S$21,0))</f>
        <v>Daniel De Palol</v>
      </c>
      <c r="C71" s="36">
        <f>INDEX($R$3:$R$21,MATCH(A71,$S$3:$S$21,0))</f>
        <v>625.08947785951432</v>
      </c>
    </row>
    <row r="72" spans="1:3" ht="13.5" thickBot="1" x14ac:dyDescent="0.25"/>
    <row r="73" spans="1:3" x14ac:dyDescent="0.2">
      <c r="A73" s="65" t="s">
        <v>4</v>
      </c>
      <c r="B73" s="66"/>
      <c r="C73" s="67"/>
    </row>
    <row r="74" spans="1:3" ht="13.5" thickBot="1" x14ac:dyDescent="0.25">
      <c r="A74" s="31"/>
      <c r="B74" s="32" t="s">
        <v>30</v>
      </c>
      <c r="C74" s="33" t="s">
        <v>15</v>
      </c>
    </row>
    <row r="75" spans="1:3" x14ac:dyDescent="0.2">
      <c r="A75" s="61">
        <v>1</v>
      </c>
      <c r="B75" s="28" t="str">
        <f>INDEX($B$3:$B$21,MATCH(A75,$U$3:$U$21,0))</f>
        <v>David Cull</v>
      </c>
      <c r="C75" s="34">
        <f>INDEX($T$3:$T$21,MATCH(A75,$U$3:$U$21,0))</f>
        <v>1284.8317373398315</v>
      </c>
    </row>
    <row r="76" spans="1:3" x14ac:dyDescent="0.2">
      <c r="A76" s="18">
        <v>2</v>
      </c>
      <c r="B76" s="19" t="str">
        <f>INDEX($B$3:$B$21,MATCH(A76,$U$3:$U$21,0))</f>
        <v>Frank Womelsdorf</v>
      </c>
      <c r="C76" s="35">
        <f>INDEX($T$3:$T$21,MATCH(A76,$U$3:$U$21,0))</f>
        <v>1268.6035351768746</v>
      </c>
    </row>
    <row r="77" spans="1:3" ht="13.5" thickBot="1" x14ac:dyDescent="0.25">
      <c r="A77" s="22">
        <v>3</v>
      </c>
      <c r="B77" s="23" t="str">
        <f>INDEX($B$3:$B$21,MATCH(A77,$U$3:$U$21,0))</f>
        <v>David Robinson</v>
      </c>
      <c r="C77" s="36">
        <f>INDEX($T$3:$T$21,MATCH(A77,$U$3:$U$21,0))</f>
        <v>901.49212970032363</v>
      </c>
    </row>
  </sheetData>
  <autoFilter ref="B2:U17" xr:uid="{00000000-0009-0000-0000-000000000000}">
    <sortState ref="B3:T21">
      <sortCondition ref="B2:B17"/>
    </sortState>
  </autoFilter>
  <mergeCells count="12">
    <mergeCell ref="T1:U1"/>
    <mergeCell ref="A23:D23"/>
    <mergeCell ref="A73:C73"/>
    <mergeCell ref="L1:M1"/>
    <mergeCell ref="N1:O1"/>
    <mergeCell ref="P1:Q1"/>
    <mergeCell ref="R1:S1"/>
    <mergeCell ref="A36:D36"/>
    <mergeCell ref="A49:C49"/>
    <mergeCell ref="A55:C55"/>
    <mergeCell ref="A61:C61"/>
    <mergeCell ref="A67:C67"/>
  </mergeCells>
  <conditionalFormatting sqref="L22:L1048576 L1:L3">
    <cfRule type="top10" dxfId="138" priority="95" rank="1"/>
  </conditionalFormatting>
  <conditionalFormatting sqref="N22:N1048576 N1:N3">
    <cfRule type="top10" dxfId="137" priority="94" rank="1"/>
  </conditionalFormatting>
  <conditionalFormatting sqref="P22:P1048576 P1:P3">
    <cfRule type="top10" dxfId="136" priority="93" rank="1"/>
  </conditionalFormatting>
  <conditionalFormatting sqref="R22:R1048576 R1:R3">
    <cfRule type="top10" dxfId="135" priority="92" rank="1"/>
  </conditionalFormatting>
  <conditionalFormatting sqref="T22:T1048576 T1:T3">
    <cfRule type="top10" dxfId="134" priority="91" rank="1"/>
  </conditionalFormatting>
  <conditionalFormatting sqref="L4">
    <cfRule type="top10" dxfId="133" priority="90" rank="1"/>
  </conditionalFormatting>
  <conditionalFormatting sqref="N4">
    <cfRule type="top10" dxfId="132" priority="89" rank="1"/>
  </conditionalFormatting>
  <conditionalFormatting sqref="P4">
    <cfRule type="top10" dxfId="131" priority="88" rank="1"/>
  </conditionalFormatting>
  <conditionalFormatting sqref="R4">
    <cfRule type="top10" dxfId="130" priority="87" rank="1"/>
  </conditionalFormatting>
  <conditionalFormatting sqref="T4">
    <cfRule type="top10" dxfId="129" priority="86" rank="1"/>
  </conditionalFormatting>
  <conditionalFormatting sqref="L5">
    <cfRule type="top10" dxfId="128" priority="85" rank="1"/>
  </conditionalFormatting>
  <conditionalFormatting sqref="N5">
    <cfRule type="top10" dxfId="127" priority="84" rank="1"/>
  </conditionalFormatting>
  <conditionalFormatting sqref="P5">
    <cfRule type="top10" dxfId="126" priority="83" rank="1"/>
  </conditionalFormatting>
  <conditionalFormatting sqref="R5">
    <cfRule type="top10" dxfId="125" priority="82" rank="1"/>
  </conditionalFormatting>
  <conditionalFormatting sqref="T5">
    <cfRule type="top10" dxfId="124" priority="81" rank="1"/>
  </conditionalFormatting>
  <conditionalFormatting sqref="L6">
    <cfRule type="top10" dxfId="123" priority="80" rank="1"/>
  </conditionalFormatting>
  <conditionalFormatting sqref="N6">
    <cfRule type="top10" dxfId="122" priority="79" rank="1"/>
  </conditionalFormatting>
  <conditionalFormatting sqref="P6">
    <cfRule type="top10" dxfId="121" priority="78" rank="1"/>
  </conditionalFormatting>
  <conditionalFormatting sqref="R6">
    <cfRule type="top10" dxfId="120" priority="77" rank="1"/>
  </conditionalFormatting>
  <conditionalFormatting sqref="T6">
    <cfRule type="top10" dxfId="119" priority="76" rank="1"/>
  </conditionalFormatting>
  <conditionalFormatting sqref="L7">
    <cfRule type="top10" dxfId="118" priority="75" rank="1"/>
  </conditionalFormatting>
  <conditionalFormatting sqref="N7">
    <cfRule type="top10" dxfId="117" priority="74" rank="1"/>
  </conditionalFormatting>
  <conditionalFormatting sqref="P7">
    <cfRule type="top10" dxfId="116" priority="73" rank="1"/>
  </conditionalFormatting>
  <conditionalFormatting sqref="R7">
    <cfRule type="top10" dxfId="115" priority="72" rank="1"/>
  </conditionalFormatting>
  <conditionalFormatting sqref="T7">
    <cfRule type="top10" dxfId="114" priority="71" rank="1"/>
  </conditionalFormatting>
  <conditionalFormatting sqref="L8">
    <cfRule type="top10" dxfId="113" priority="70" rank="1"/>
  </conditionalFormatting>
  <conditionalFormatting sqref="N8">
    <cfRule type="top10" dxfId="112" priority="69" rank="1"/>
  </conditionalFormatting>
  <conditionalFormatting sqref="P8">
    <cfRule type="top10" dxfId="111" priority="68" rank="1"/>
  </conditionalFormatting>
  <conditionalFormatting sqref="R8">
    <cfRule type="top10" dxfId="110" priority="67" rank="1"/>
  </conditionalFormatting>
  <conditionalFormatting sqref="T8">
    <cfRule type="top10" dxfId="109" priority="66" rank="1"/>
  </conditionalFormatting>
  <conditionalFormatting sqref="L9">
    <cfRule type="top10" dxfId="108" priority="65" rank="1"/>
  </conditionalFormatting>
  <conditionalFormatting sqref="N9">
    <cfRule type="top10" dxfId="107" priority="64" rank="1"/>
  </conditionalFormatting>
  <conditionalFormatting sqref="P9">
    <cfRule type="top10" dxfId="106" priority="63" rank="1"/>
  </conditionalFormatting>
  <conditionalFormatting sqref="R9">
    <cfRule type="top10" dxfId="105" priority="62" rank="1"/>
  </conditionalFormatting>
  <conditionalFormatting sqref="T9">
    <cfRule type="top10" dxfId="104" priority="61" rank="1"/>
  </conditionalFormatting>
  <conditionalFormatting sqref="L10">
    <cfRule type="top10" dxfId="103" priority="60" rank="1"/>
  </conditionalFormatting>
  <conditionalFormatting sqref="N10">
    <cfRule type="top10" dxfId="102" priority="59" rank="1"/>
  </conditionalFormatting>
  <conditionalFormatting sqref="P10">
    <cfRule type="top10" dxfId="101" priority="58" rank="1"/>
  </conditionalFormatting>
  <conditionalFormatting sqref="R10">
    <cfRule type="top10" dxfId="100" priority="57" rank="1"/>
  </conditionalFormatting>
  <conditionalFormatting sqref="T10">
    <cfRule type="top10" dxfId="99" priority="56" rank="1"/>
  </conditionalFormatting>
  <conditionalFormatting sqref="L11">
    <cfRule type="top10" dxfId="98" priority="55" rank="1"/>
  </conditionalFormatting>
  <conditionalFormatting sqref="N11">
    <cfRule type="top10" dxfId="97" priority="54" rank="1"/>
  </conditionalFormatting>
  <conditionalFormatting sqref="P11">
    <cfRule type="top10" dxfId="96" priority="53" rank="1"/>
  </conditionalFormatting>
  <conditionalFormatting sqref="R11">
    <cfRule type="top10" dxfId="95" priority="52" rank="1"/>
  </conditionalFormatting>
  <conditionalFormatting sqref="T11">
    <cfRule type="top10" dxfId="94" priority="51" rank="1"/>
  </conditionalFormatting>
  <conditionalFormatting sqref="L12">
    <cfRule type="top10" dxfId="93" priority="50" rank="1"/>
  </conditionalFormatting>
  <conditionalFormatting sqref="N12">
    <cfRule type="top10" dxfId="92" priority="49" rank="1"/>
  </conditionalFormatting>
  <conditionalFormatting sqref="P12">
    <cfRule type="top10" dxfId="91" priority="48" rank="1"/>
  </conditionalFormatting>
  <conditionalFormatting sqref="R12">
    <cfRule type="top10" dxfId="90" priority="47" rank="1"/>
  </conditionalFormatting>
  <conditionalFormatting sqref="T12">
    <cfRule type="top10" dxfId="89" priority="46" rank="1"/>
  </conditionalFormatting>
  <conditionalFormatting sqref="L13">
    <cfRule type="top10" dxfId="88" priority="45" rank="1"/>
  </conditionalFormatting>
  <conditionalFormatting sqref="N13">
    <cfRule type="top10" dxfId="87" priority="44" rank="1"/>
  </conditionalFormatting>
  <conditionalFormatting sqref="P13">
    <cfRule type="top10" dxfId="86" priority="43" rank="1"/>
  </conditionalFormatting>
  <conditionalFormatting sqref="R13">
    <cfRule type="top10" dxfId="85" priority="42" rank="1"/>
  </conditionalFormatting>
  <conditionalFormatting sqref="T13">
    <cfRule type="top10" dxfId="84" priority="41" rank="1"/>
  </conditionalFormatting>
  <conditionalFormatting sqref="L14">
    <cfRule type="top10" dxfId="83" priority="40" rank="1"/>
  </conditionalFormatting>
  <conditionalFormatting sqref="N14">
    <cfRule type="top10" dxfId="82" priority="39" rank="1"/>
  </conditionalFormatting>
  <conditionalFormatting sqref="P14">
    <cfRule type="top10" dxfId="81" priority="38" rank="1"/>
  </conditionalFormatting>
  <conditionalFormatting sqref="R14">
    <cfRule type="top10" dxfId="80" priority="37" rank="1"/>
  </conditionalFormatting>
  <conditionalFormatting sqref="T14">
    <cfRule type="top10" dxfId="79" priority="36" rank="1"/>
  </conditionalFormatting>
  <conditionalFormatting sqref="L15">
    <cfRule type="top10" dxfId="78" priority="35" rank="1"/>
  </conditionalFormatting>
  <conditionalFormatting sqref="N15">
    <cfRule type="top10" dxfId="77" priority="34" rank="1"/>
  </conditionalFormatting>
  <conditionalFormatting sqref="P15">
    <cfRule type="top10" dxfId="76" priority="33" rank="1"/>
  </conditionalFormatting>
  <conditionalFormatting sqref="R15">
    <cfRule type="top10" dxfId="75" priority="32" rank="1"/>
  </conditionalFormatting>
  <conditionalFormatting sqref="T15">
    <cfRule type="top10" dxfId="74" priority="31" rank="1"/>
  </conditionalFormatting>
  <conditionalFormatting sqref="L16">
    <cfRule type="top10" dxfId="73" priority="30" rank="1"/>
  </conditionalFormatting>
  <conditionalFormatting sqref="N16">
    <cfRule type="top10" dxfId="72" priority="29" rank="1"/>
  </conditionalFormatting>
  <conditionalFormatting sqref="P16">
    <cfRule type="top10" dxfId="71" priority="28" rank="1"/>
  </conditionalFormatting>
  <conditionalFormatting sqref="R16">
    <cfRule type="top10" dxfId="70" priority="27" rank="1"/>
  </conditionalFormatting>
  <conditionalFormatting sqref="T16">
    <cfRule type="top10" dxfId="69" priority="26" rank="1"/>
  </conditionalFormatting>
  <conditionalFormatting sqref="L17">
    <cfRule type="top10" dxfId="68" priority="25" rank="1"/>
  </conditionalFormatting>
  <conditionalFormatting sqref="N17">
    <cfRule type="top10" dxfId="67" priority="24" rank="1"/>
  </conditionalFormatting>
  <conditionalFormatting sqref="P17">
    <cfRule type="top10" dxfId="66" priority="23" rank="1"/>
  </conditionalFormatting>
  <conditionalFormatting sqref="R17">
    <cfRule type="top10" dxfId="65" priority="22" rank="1"/>
  </conditionalFormatting>
  <conditionalFormatting sqref="T17">
    <cfRule type="top10" dxfId="64" priority="21" rank="1"/>
  </conditionalFormatting>
  <conditionalFormatting sqref="L18">
    <cfRule type="top10" dxfId="63" priority="20" rank="1"/>
  </conditionalFormatting>
  <conditionalFormatting sqref="N18">
    <cfRule type="top10" dxfId="62" priority="19" rank="1"/>
  </conditionalFormatting>
  <conditionalFormatting sqref="P18">
    <cfRule type="top10" dxfId="61" priority="18" rank="1"/>
  </conditionalFormatting>
  <conditionalFormatting sqref="R18">
    <cfRule type="top10" dxfId="60" priority="17" rank="1"/>
  </conditionalFormatting>
  <conditionalFormatting sqref="T18">
    <cfRule type="top10" dxfId="59" priority="16" rank="1"/>
  </conditionalFormatting>
  <conditionalFormatting sqref="L19">
    <cfRule type="top10" dxfId="58" priority="15" rank="1"/>
  </conditionalFormatting>
  <conditionalFormatting sqref="N19">
    <cfRule type="top10" dxfId="57" priority="14" rank="1"/>
  </conditionalFormatting>
  <conditionalFormatting sqref="P19">
    <cfRule type="top10" dxfId="56" priority="13" rank="1"/>
  </conditionalFormatting>
  <conditionalFormatting sqref="R19">
    <cfRule type="top10" dxfId="55" priority="12" rank="1"/>
  </conditionalFormatting>
  <conditionalFormatting sqref="T19">
    <cfRule type="top10" dxfId="54" priority="11" rank="1"/>
  </conditionalFormatting>
  <conditionalFormatting sqref="L21">
    <cfRule type="top10" dxfId="53" priority="10" rank="1"/>
  </conditionalFormatting>
  <conditionalFormatting sqref="N21">
    <cfRule type="top10" dxfId="52" priority="9" rank="1"/>
  </conditionalFormatting>
  <conditionalFormatting sqref="P21">
    <cfRule type="top10" dxfId="51" priority="8" rank="1"/>
  </conditionalFormatting>
  <conditionalFormatting sqref="R21">
    <cfRule type="top10" dxfId="50" priority="7" rank="1"/>
  </conditionalFormatting>
  <conditionalFormatting sqref="T21">
    <cfRule type="top10" dxfId="49" priority="6" rank="1"/>
  </conditionalFormatting>
  <conditionalFormatting sqref="L20">
    <cfRule type="top10" dxfId="48" priority="5" rank="1"/>
  </conditionalFormatting>
  <conditionalFormatting sqref="N20">
    <cfRule type="top10" dxfId="47" priority="4" rank="1"/>
  </conditionalFormatting>
  <conditionalFormatting sqref="P20">
    <cfRule type="top10" dxfId="46" priority="3" rank="1"/>
  </conditionalFormatting>
  <conditionalFormatting sqref="R20">
    <cfRule type="top10" dxfId="45" priority="2" rank="1"/>
  </conditionalFormatting>
  <conditionalFormatting sqref="T20">
    <cfRule type="top10" dxfId="44" priority="1" rank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P54"/>
  <sheetViews>
    <sheetView workbookViewId="0">
      <pane xSplit="7" ySplit="3" topLeftCell="H4" activePane="bottomRight" state="frozen"/>
      <selection activeCell="C24" sqref="C24"/>
      <selection pane="topRight" activeCell="C24" sqref="C24"/>
      <selection pane="bottomLeft" activeCell="C24" sqref="C24"/>
      <selection pane="bottomRight" activeCell="H4" sqref="H4:AP41"/>
    </sheetView>
  </sheetViews>
  <sheetFormatPr defaultColWidth="9.140625" defaultRowHeight="12.75" x14ac:dyDescent="0.2"/>
  <cols>
    <col min="1" max="1" width="30.28515625" style="1" bestFit="1" customWidth="1"/>
    <col min="2" max="2" width="5.28515625" style="12" customWidth="1"/>
    <col min="3" max="3" width="7.5703125" style="1" customWidth="1"/>
    <col min="4" max="4" width="7.42578125" style="1" customWidth="1"/>
    <col min="5" max="5" width="12.42578125" style="1" customWidth="1"/>
    <col min="6" max="6" width="11.42578125" style="1" customWidth="1"/>
    <col min="7" max="7" width="9.140625" style="12"/>
    <col min="8" max="8" width="12.42578125" style="1" bestFit="1" customWidth="1"/>
    <col min="9" max="10" width="9.28515625" style="1" bestFit="1" customWidth="1"/>
    <col min="11" max="14" width="9.42578125" style="1" bestFit="1" customWidth="1"/>
    <col min="15" max="21" width="9.28515625" style="1" bestFit="1" customWidth="1"/>
    <col min="22" max="23" width="9.42578125" style="1" bestFit="1" customWidth="1"/>
    <col min="24" max="27" width="9.28515625" style="1" bestFit="1" customWidth="1"/>
    <col min="28" max="16384" width="9.140625" style="1"/>
  </cols>
  <sheetData>
    <row r="1" spans="1:42" ht="13.5" thickBot="1" x14ac:dyDescent="0.25">
      <c r="A1" s="37" t="s">
        <v>34</v>
      </c>
      <c r="B1" s="38">
        <v>11</v>
      </c>
      <c r="F1" s="39"/>
      <c r="G1" s="73" t="s">
        <v>35</v>
      </c>
      <c r="H1" s="39">
        <v>1</v>
      </c>
      <c r="I1" s="39">
        <f>H1+1</f>
        <v>2</v>
      </c>
      <c r="J1" s="39">
        <f t="shared" ref="J1:AA1" si="0">I1+1</f>
        <v>3</v>
      </c>
      <c r="K1" s="39">
        <f t="shared" si="0"/>
        <v>4</v>
      </c>
      <c r="L1" s="39">
        <f t="shared" si="0"/>
        <v>5</v>
      </c>
      <c r="M1" s="39">
        <f t="shared" si="0"/>
        <v>6</v>
      </c>
      <c r="N1" s="39">
        <f t="shared" si="0"/>
        <v>7</v>
      </c>
      <c r="O1" s="39">
        <f t="shared" si="0"/>
        <v>8</v>
      </c>
      <c r="P1" s="39">
        <f t="shared" si="0"/>
        <v>9</v>
      </c>
      <c r="Q1" s="39">
        <v>21</v>
      </c>
      <c r="R1" s="39">
        <v>11</v>
      </c>
      <c r="S1" s="39">
        <f t="shared" si="0"/>
        <v>12</v>
      </c>
      <c r="T1" s="39">
        <f t="shared" si="0"/>
        <v>13</v>
      </c>
      <c r="U1" s="39">
        <f t="shared" si="0"/>
        <v>14</v>
      </c>
      <c r="V1" s="39">
        <f t="shared" si="0"/>
        <v>15</v>
      </c>
      <c r="W1" s="39">
        <f t="shared" si="0"/>
        <v>16</v>
      </c>
      <c r="X1" s="39">
        <f t="shared" si="0"/>
        <v>17</v>
      </c>
      <c r="Y1" s="39">
        <f t="shared" si="0"/>
        <v>18</v>
      </c>
      <c r="Z1" s="39">
        <f t="shared" si="0"/>
        <v>19</v>
      </c>
      <c r="AA1" s="39">
        <f t="shared" si="0"/>
        <v>20</v>
      </c>
    </row>
    <row r="2" spans="1:42" x14ac:dyDescent="0.2">
      <c r="A2" s="74" t="s">
        <v>36</v>
      </c>
      <c r="B2" s="75" t="s">
        <v>37</v>
      </c>
      <c r="C2" s="75" t="s">
        <v>38</v>
      </c>
      <c r="D2" s="75" t="s">
        <v>39</v>
      </c>
      <c r="F2" s="76" t="s">
        <v>40</v>
      </c>
      <c r="G2" s="73"/>
      <c r="H2" s="39" t="s">
        <v>41</v>
      </c>
      <c r="I2" s="39" t="s">
        <v>42</v>
      </c>
      <c r="J2" s="39" t="s">
        <v>43</v>
      </c>
      <c r="K2" s="39" t="s">
        <v>44</v>
      </c>
      <c r="L2" s="39" t="s">
        <v>45</v>
      </c>
      <c r="M2" s="39" t="s">
        <v>46</v>
      </c>
      <c r="N2" s="39" t="s">
        <v>47</v>
      </c>
      <c r="O2" s="39" t="s">
        <v>48</v>
      </c>
      <c r="P2" t="s">
        <v>49</v>
      </c>
      <c r="Q2" t="s">
        <v>50</v>
      </c>
      <c r="R2" t="s">
        <v>51</v>
      </c>
      <c r="S2" t="s">
        <v>52</v>
      </c>
      <c r="T2" s="39" t="s">
        <v>53</v>
      </c>
      <c r="U2" s="39" t="s">
        <v>54</v>
      </c>
      <c r="V2" s="39" t="s">
        <v>55</v>
      </c>
      <c r="W2" s="39" t="s">
        <v>56</v>
      </c>
      <c r="X2" t="s">
        <v>57</v>
      </c>
      <c r="Y2" t="s">
        <v>58</v>
      </c>
      <c r="Z2" t="s">
        <v>59</v>
      </c>
      <c r="AA2" t="s">
        <v>60</v>
      </c>
      <c r="AB2" s="70" t="s">
        <v>61</v>
      </c>
      <c r="AC2" s="71"/>
      <c r="AD2" s="72"/>
      <c r="AE2" s="70" t="s">
        <v>62</v>
      </c>
      <c r="AF2" s="71"/>
      <c r="AG2" s="72"/>
      <c r="AH2" s="70" t="s">
        <v>63</v>
      </c>
      <c r="AI2" s="71"/>
      <c r="AJ2" s="72"/>
      <c r="AK2" s="70" t="s">
        <v>64</v>
      </c>
      <c r="AL2" s="71"/>
      <c r="AM2" s="72"/>
      <c r="AN2" s="70" t="s">
        <v>65</v>
      </c>
      <c r="AO2" s="71"/>
      <c r="AP2" s="72"/>
    </row>
    <row r="3" spans="1:42" x14ac:dyDescent="0.2">
      <c r="A3" s="74"/>
      <c r="B3" s="75"/>
      <c r="C3" s="75"/>
      <c r="D3" s="75"/>
      <c r="F3" s="76"/>
      <c r="G3" s="73"/>
      <c r="H3" s="39" t="s">
        <v>66</v>
      </c>
      <c r="I3" s="39" t="s">
        <v>66</v>
      </c>
      <c r="J3" s="39" t="s">
        <v>66</v>
      </c>
      <c r="K3" s="39" t="s">
        <v>66</v>
      </c>
      <c r="L3" s="39" t="s">
        <v>66</v>
      </c>
      <c r="M3" s="39" t="s">
        <v>66</v>
      </c>
      <c r="N3" s="39" t="s">
        <v>66</v>
      </c>
      <c r="O3" s="39" t="s">
        <v>66</v>
      </c>
      <c r="P3" s="39" t="s">
        <v>66</v>
      </c>
      <c r="Q3" s="39" t="s">
        <v>66</v>
      </c>
      <c r="R3" s="39" t="s">
        <v>66</v>
      </c>
      <c r="S3" s="39" t="s">
        <v>66</v>
      </c>
      <c r="T3" s="39" t="s">
        <v>67</v>
      </c>
      <c r="U3" s="39" t="s">
        <v>67</v>
      </c>
      <c r="V3" s="39" t="s">
        <v>67</v>
      </c>
      <c r="W3" s="39" t="s">
        <v>67</v>
      </c>
      <c r="X3" s="39" t="s">
        <v>68</v>
      </c>
      <c r="Y3" s="39" t="s">
        <v>68</v>
      </c>
      <c r="Z3" s="39" t="s">
        <v>68</v>
      </c>
      <c r="AA3" s="39" t="s">
        <v>68</v>
      </c>
      <c r="AB3" s="40"/>
      <c r="AC3" s="19"/>
      <c r="AD3" s="35"/>
      <c r="AE3" s="40"/>
      <c r="AF3" s="19"/>
      <c r="AG3" s="35"/>
      <c r="AH3" s="40"/>
      <c r="AI3" s="19"/>
      <c r="AJ3" s="35"/>
      <c r="AK3" s="40"/>
      <c r="AL3" s="19"/>
      <c r="AM3" s="35"/>
      <c r="AN3" s="40"/>
      <c r="AO3" s="19"/>
      <c r="AP3" s="35"/>
    </row>
    <row r="4" spans="1:42" x14ac:dyDescent="0.2">
      <c r="A4" s="13" t="s">
        <v>17</v>
      </c>
      <c r="B4" s="41">
        <v>48</v>
      </c>
      <c r="C4" s="69">
        <f>IF(G5&gt;$B$1,F4,"")</f>
        <v>5194.866365505708</v>
      </c>
      <c r="D4" s="69">
        <f>RANK(C4,$C$4:$C$120)</f>
        <v>4</v>
      </c>
      <c r="E4" s="42" t="s">
        <v>15</v>
      </c>
      <c r="F4" s="43">
        <f>SUM(H4:AA4)</f>
        <v>5194.866365505708</v>
      </c>
      <c r="G4" s="44">
        <f>G5</f>
        <v>17</v>
      </c>
      <c r="H4" s="45">
        <v>133.5666505254587</v>
      </c>
      <c r="I4" s="45">
        <v>251.87878953080946</v>
      </c>
      <c r="J4" s="45">
        <v>144.41555958481484</v>
      </c>
      <c r="K4" s="45">
        <v>503.48612369620861</v>
      </c>
      <c r="L4" s="45">
        <v>532.90400297466647</v>
      </c>
      <c r="M4" s="45">
        <v>513.22920816657745</v>
      </c>
      <c r="N4" s="45">
        <v>465.76338936227125</v>
      </c>
      <c r="O4" s="45">
        <v>677.19999534332726</v>
      </c>
      <c r="P4" s="45">
        <v>0</v>
      </c>
      <c r="Q4" s="45">
        <v>352.53533554177511</v>
      </c>
      <c r="R4" s="45">
        <v>0</v>
      </c>
      <c r="S4" s="45">
        <v>339.88256540845043</v>
      </c>
      <c r="T4" s="45">
        <v>146.51419376753569</v>
      </c>
      <c r="U4" s="45">
        <v>129.0816395417128</v>
      </c>
      <c r="V4" s="45">
        <v>188.44678475981837</v>
      </c>
      <c r="W4" s="45">
        <v>0</v>
      </c>
      <c r="X4" s="45">
        <v>302.5072210741389</v>
      </c>
      <c r="Y4" s="45">
        <v>162.54407603805942</v>
      </c>
      <c r="Z4" s="45">
        <v>252.389886142075</v>
      </c>
      <c r="AA4" s="45">
        <v>98.520944048008204</v>
      </c>
      <c r="AB4" s="46">
        <v>529.86099964108303</v>
      </c>
      <c r="AC4" s="47">
        <v>3</v>
      </c>
      <c r="AD4" s="48">
        <v>9</v>
      </c>
      <c r="AE4" s="46">
        <v>2692.5827195430511</v>
      </c>
      <c r="AF4" s="47">
        <v>5</v>
      </c>
      <c r="AG4" s="48">
        <v>3</v>
      </c>
      <c r="AH4" s="46">
        <v>0</v>
      </c>
      <c r="AI4" s="47">
        <v>2</v>
      </c>
      <c r="AJ4" s="48">
        <v>0</v>
      </c>
      <c r="AK4" s="46">
        <v>0</v>
      </c>
      <c r="AL4" s="47">
        <v>3</v>
      </c>
      <c r="AM4" s="48">
        <v>0</v>
      </c>
      <c r="AN4" s="46">
        <v>815.96212730228149</v>
      </c>
      <c r="AO4" s="47">
        <v>4</v>
      </c>
      <c r="AP4" s="48">
        <v>4</v>
      </c>
    </row>
    <row r="5" spans="1:42" x14ac:dyDescent="0.2">
      <c r="A5" s="13"/>
      <c r="B5" s="41"/>
      <c r="C5" s="69"/>
      <c r="D5" s="69"/>
      <c r="E5" s="49" t="s">
        <v>69</v>
      </c>
      <c r="F5" s="49"/>
      <c r="G5" s="49">
        <f>COUNTIF(H5:AA5,"&gt;0")</f>
        <v>17</v>
      </c>
      <c r="H5" s="50">
        <v>15.5</v>
      </c>
      <c r="I5" s="50">
        <v>30</v>
      </c>
      <c r="J5" s="50">
        <v>69.7</v>
      </c>
      <c r="K5" s="50">
        <v>149</v>
      </c>
      <c r="L5" s="50">
        <v>304.8</v>
      </c>
      <c r="M5" s="50">
        <v>662.5</v>
      </c>
      <c r="N5" s="50">
        <v>1146</v>
      </c>
      <c r="O5" s="50">
        <v>2383.66</v>
      </c>
      <c r="P5" s="50">
        <v>0</v>
      </c>
      <c r="Q5" s="50">
        <v>527.73</v>
      </c>
      <c r="R5" s="50">
        <v>0</v>
      </c>
      <c r="S5" s="50">
        <v>809.56</v>
      </c>
      <c r="T5" s="50">
        <v>361</v>
      </c>
      <c r="U5" s="50">
        <v>866</v>
      </c>
      <c r="V5" s="50">
        <v>120</v>
      </c>
      <c r="W5" s="50">
        <v>0</v>
      </c>
      <c r="X5" s="50">
        <v>6.91</v>
      </c>
      <c r="Y5" s="50">
        <v>18.05</v>
      </c>
      <c r="Z5" s="50">
        <v>18.920000000000002</v>
      </c>
      <c r="AA5" s="50">
        <v>15.21</v>
      </c>
      <c r="AB5" s="40">
        <v>0</v>
      </c>
      <c r="AC5" s="19">
        <v>0</v>
      </c>
      <c r="AD5" s="35"/>
      <c r="AE5" s="40"/>
      <c r="AF5" s="19"/>
      <c r="AG5" s="35"/>
      <c r="AH5" s="40"/>
      <c r="AI5" s="19"/>
      <c r="AJ5" s="35"/>
      <c r="AK5" s="40"/>
      <c r="AL5" s="19"/>
      <c r="AM5" s="35"/>
      <c r="AN5" s="40"/>
      <c r="AO5" s="19"/>
      <c r="AP5" s="35"/>
    </row>
    <row r="6" spans="1:42" x14ac:dyDescent="0.2">
      <c r="A6" s="51" t="s">
        <v>234</v>
      </c>
      <c r="B6" s="41">
        <v>51</v>
      </c>
      <c r="C6" s="69" t="str">
        <f>IF(G7&gt;$B$1,F6,"")</f>
        <v/>
      </c>
      <c r="D6" s="69" t="e">
        <f>RANK(C6,$C$4:$C$120)</f>
        <v>#VALUE!</v>
      </c>
      <c r="E6" s="42" t="s">
        <v>15</v>
      </c>
      <c r="F6" s="43">
        <f>SUM(H6:AA6)</f>
        <v>2369.8176803083802</v>
      </c>
      <c r="G6" s="44">
        <f>G7</f>
        <v>5</v>
      </c>
      <c r="H6" s="45">
        <v>341.59211333048324</v>
      </c>
      <c r="I6" s="45">
        <v>508.98519994276057</v>
      </c>
      <c r="J6" s="45">
        <v>528.95742108832633</v>
      </c>
      <c r="K6" s="45">
        <v>795.19183300054215</v>
      </c>
      <c r="L6" s="45">
        <v>0</v>
      </c>
      <c r="M6" s="45">
        <v>0</v>
      </c>
      <c r="N6" s="45">
        <v>0</v>
      </c>
      <c r="O6" s="45">
        <v>0</v>
      </c>
      <c r="P6" s="45">
        <v>0</v>
      </c>
      <c r="Q6" s="45">
        <v>0</v>
      </c>
      <c r="R6" s="45">
        <v>0</v>
      </c>
      <c r="S6" s="45">
        <v>0</v>
      </c>
      <c r="T6" s="45">
        <v>195.09111294626786</v>
      </c>
      <c r="U6" s="45">
        <v>0</v>
      </c>
      <c r="V6" s="45">
        <v>0</v>
      </c>
      <c r="W6" s="45">
        <v>0</v>
      </c>
      <c r="X6" s="45">
        <v>0</v>
      </c>
      <c r="Y6" s="45">
        <v>0</v>
      </c>
      <c r="Z6" s="45">
        <v>0</v>
      </c>
      <c r="AA6" s="45">
        <v>0</v>
      </c>
      <c r="AB6" s="46">
        <v>1379.5347343615701</v>
      </c>
      <c r="AC6" s="47">
        <v>3</v>
      </c>
      <c r="AD6" s="48">
        <v>4</v>
      </c>
      <c r="AE6" s="46">
        <v>0</v>
      </c>
      <c r="AF6" s="47">
        <v>1</v>
      </c>
      <c r="AG6" s="48">
        <v>0</v>
      </c>
      <c r="AH6" s="46">
        <v>0</v>
      </c>
      <c r="AI6" s="47">
        <v>0</v>
      </c>
      <c r="AJ6" s="48">
        <v>0</v>
      </c>
      <c r="AK6" s="46">
        <v>0</v>
      </c>
      <c r="AL6" s="47">
        <v>1</v>
      </c>
      <c r="AM6" s="48">
        <v>0</v>
      </c>
      <c r="AN6" s="46">
        <v>0</v>
      </c>
      <c r="AO6" s="47">
        <v>0</v>
      </c>
      <c r="AP6" s="48">
        <v>0</v>
      </c>
    </row>
    <row r="7" spans="1:42" x14ac:dyDescent="0.2">
      <c r="A7" s="51"/>
      <c r="B7" s="41"/>
      <c r="C7" s="69"/>
      <c r="D7" s="69"/>
      <c r="E7" s="49" t="s">
        <v>69</v>
      </c>
      <c r="F7" s="49"/>
      <c r="G7" s="49">
        <f>COUNTIF(H7:AA7,"&gt;0")</f>
        <v>5</v>
      </c>
      <c r="H7" s="50">
        <v>13.8</v>
      </c>
      <c r="I7" s="50">
        <v>26.2</v>
      </c>
      <c r="J7" s="50">
        <v>56.8</v>
      </c>
      <c r="K7" s="50">
        <v>124.9</v>
      </c>
      <c r="L7" s="50">
        <v>0</v>
      </c>
      <c r="M7" s="50">
        <v>0</v>
      </c>
      <c r="N7" s="50">
        <v>0</v>
      </c>
      <c r="O7" s="50">
        <v>0</v>
      </c>
      <c r="P7" s="50">
        <v>0</v>
      </c>
      <c r="Q7" s="50">
        <v>0</v>
      </c>
      <c r="R7" s="50">
        <v>0</v>
      </c>
      <c r="S7" s="50">
        <v>0</v>
      </c>
      <c r="T7" s="50">
        <v>393</v>
      </c>
      <c r="U7" s="50">
        <v>0</v>
      </c>
      <c r="V7" s="50">
        <v>0</v>
      </c>
      <c r="W7" s="50">
        <v>0</v>
      </c>
      <c r="X7" s="50">
        <v>0</v>
      </c>
      <c r="Y7" s="50">
        <v>0</v>
      </c>
      <c r="Z7" s="50">
        <v>0</v>
      </c>
      <c r="AA7" s="50">
        <v>0</v>
      </c>
      <c r="AB7" s="40">
        <v>0</v>
      </c>
      <c r="AC7" s="19">
        <v>0</v>
      </c>
      <c r="AD7" s="35"/>
      <c r="AE7" s="40"/>
      <c r="AF7" s="19"/>
      <c r="AG7" s="35"/>
      <c r="AH7" s="40"/>
      <c r="AI7" s="19"/>
      <c r="AJ7" s="35"/>
      <c r="AK7" s="40"/>
      <c r="AL7" s="19"/>
      <c r="AM7" s="35"/>
      <c r="AN7" s="40"/>
      <c r="AO7" s="19"/>
      <c r="AP7" s="35"/>
    </row>
    <row r="8" spans="1:42" x14ac:dyDescent="0.2">
      <c r="A8" s="51" t="s">
        <v>19</v>
      </c>
      <c r="B8" s="41">
        <v>44</v>
      </c>
      <c r="C8" s="69">
        <f>IF(G9&gt;$B$1,F8,"")</f>
        <v>7147.8613248170186</v>
      </c>
      <c r="D8" s="69">
        <f>RANK(C8,$C$4:$C$120)</f>
        <v>1</v>
      </c>
      <c r="E8" s="42" t="s">
        <v>15</v>
      </c>
      <c r="F8" s="43">
        <f>SUM(H8:AA8)</f>
        <v>7147.8613248170186</v>
      </c>
      <c r="G8" s="44">
        <f>G9</f>
        <v>19</v>
      </c>
      <c r="H8" s="45">
        <v>133.5666505254587</v>
      </c>
      <c r="I8" s="45">
        <v>154.18627714005112</v>
      </c>
      <c r="J8" s="45">
        <v>227.22445115255744</v>
      </c>
      <c r="K8" s="45">
        <v>617.11649092722337</v>
      </c>
      <c r="L8" s="45">
        <v>694.07847180773149</v>
      </c>
      <c r="M8" s="45">
        <v>800.75905905679781</v>
      </c>
      <c r="N8" s="45">
        <v>737.91606191019673</v>
      </c>
      <c r="O8" s="45">
        <v>926.1866239818828</v>
      </c>
      <c r="P8" s="45">
        <v>0</v>
      </c>
      <c r="Q8" s="45">
        <v>687.02728414220189</v>
      </c>
      <c r="R8" s="45">
        <v>200.26901706332214</v>
      </c>
      <c r="S8" s="45">
        <v>701.47677215037629</v>
      </c>
      <c r="T8" s="45">
        <v>201.43526990734878</v>
      </c>
      <c r="U8" s="45">
        <v>104.99318589984968</v>
      </c>
      <c r="V8" s="45">
        <v>317.66102205231579</v>
      </c>
      <c r="W8" s="45">
        <v>1</v>
      </c>
      <c r="X8" s="45">
        <v>228.41729063753854</v>
      </c>
      <c r="Y8" s="45">
        <v>88.903868332587194</v>
      </c>
      <c r="Z8" s="45">
        <v>126.80296911550977</v>
      </c>
      <c r="AA8" s="45">
        <v>198.84055901406717</v>
      </c>
      <c r="AB8" s="46">
        <v>514.97737881806722</v>
      </c>
      <c r="AC8" s="47">
        <v>3</v>
      </c>
      <c r="AD8" s="48">
        <v>10</v>
      </c>
      <c r="AE8" s="46">
        <v>3776.0567076838324</v>
      </c>
      <c r="AF8" s="47">
        <v>5</v>
      </c>
      <c r="AG8" s="48">
        <v>1</v>
      </c>
      <c r="AH8" s="46">
        <v>0</v>
      </c>
      <c r="AI8" s="47">
        <v>3</v>
      </c>
      <c r="AJ8" s="48">
        <v>0</v>
      </c>
      <c r="AK8" s="46">
        <v>625.08947785951432</v>
      </c>
      <c r="AL8" s="47">
        <v>4</v>
      </c>
      <c r="AM8" s="48">
        <v>3</v>
      </c>
      <c r="AN8" s="46">
        <v>642.9646870997027</v>
      </c>
      <c r="AO8" s="47">
        <v>4</v>
      </c>
      <c r="AP8" s="48">
        <v>6</v>
      </c>
    </row>
    <row r="9" spans="1:42" x14ac:dyDescent="0.2">
      <c r="A9" s="51"/>
      <c r="B9" s="41"/>
      <c r="C9" s="69"/>
      <c r="D9" s="69"/>
      <c r="E9" s="49" t="s">
        <v>69</v>
      </c>
      <c r="F9" s="49"/>
      <c r="G9" s="49">
        <f>COUNTIF(H9:AA9,"&gt;0")</f>
        <v>19</v>
      </c>
      <c r="H9" s="50">
        <v>15.5</v>
      </c>
      <c r="I9" s="50">
        <v>31.9</v>
      </c>
      <c r="J9" s="50">
        <v>66.2</v>
      </c>
      <c r="K9" s="50">
        <v>139</v>
      </c>
      <c r="L9" s="50">
        <v>277.89999999999998</v>
      </c>
      <c r="M9" s="50">
        <v>569.4</v>
      </c>
      <c r="N9" s="50">
        <v>995.2</v>
      </c>
      <c r="O9" s="50">
        <v>2050.1999999999998</v>
      </c>
      <c r="P9" s="50">
        <v>0</v>
      </c>
      <c r="Q9" s="50">
        <v>425.8</v>
      </c>
      <c r="R9" s="50">
        <v>74.94</v>
      </c>
      <c r="S9" s="50">
        <v>649.17999999999995</v>
      </c>
      <c r="T9" s="50">
        <v>397</v>
      </c>
      <c r="U9" s="50">
        <v>835</v>
      </c>
      <c r="V9" s="50">
        <v>140</v>
      </c>
      <c r="W9" s="50">
        <v>100</v>
      </c>
      <c r="X9" s="50">
        <v>5.64</v>
      </c>
      <c r="Y9" s="50">
        <v>13.22</v>
      </c>
      <c r="Z9" s="50">
        <v>11.98</v>
      </c>
      <c r="AA9" s="50">
        <v>22.73</v>
      </c>
      <c r="AB9" s="40">
        <v>0</v>
      </c>
      <c r="AC9" s="19">
        <v>0</v>
      </c>
      <c r="AD9" s="35"/>
      <c r="AE9" s="40"/>
      <c r="AF9" s="19"/>
      <c r="AG9" s="35"/>
      <c r="AH9" s="40"/>
      <c r="AI9" s="19"/>
      <c r="AJ9" s="35"/>
      <c r="AK9" s="40"/>
      <c r="AL9" s="19"/>
      <c r="AM9" s="35"/>
      <c r="AN9" s="40"/>
      <c r="AO9" s="19"/>
      <c r="AP9" s="35"/>
    </row>
    <row r="10" spans="1:42" x14ac:dyDescent="0.2">
      <c r="A10" s="51" t="s">
        <v>20</v>
      </c>
      <c r="B10" s="41">
        <v>42</v>
      </c>
      <c r="C10" s="69">
        <f>IF(G11&gt;$B$1,F10,"")</f>
        <v>5290.4607037162059</v>
      </c>
      <c r="D10" s="69">
        <f>RANK(C10,$C$4:$C$120)</f>
        <v>2</v>
      </c>
      <c r="E10" s="42" t="s">
        <v>15</v>
      </c>
      <c r="F10" s="43">
        <f>SUM(H10:AA10)</f>
        <v>5290.4607037162059</v>
      </c>
      <c r="G10" s="44">
        <f>G11</f>
        <v>16</v>
      </c>
      <c r="H10" s="45">
        <v>387.02700524856351</v>
      </c>
      <c r="I10" s="45">
        <v>360.32722369111616</v>
      </c>
      <c r="J10" s="45">
        <v>396.82529533310111</v>
      </c>
      <c r="K10" s="45">
        <v>0</v>
      </c>
      <c r="L10" s="45">
        <v>465.23409537738809</v>
      </c>
      <c r="M10" s="45">
        <v>496.69272506034594</v>
      </c>
      <c r="N10" s="45">
        <v>0</v>
      </c>
      <c r="O10" s="45">
        <v>0</v>
      </c>
      <c r="P10" s="45">
        <v>221.43270168978873</v>
      </c>
      <c r="Q10" s="45">
        <v>624.02762843152777</v>
      </c>
      <c r="R10" s="45">
        <v>381.54042798960381</v>
      </c>
      <c r="S10" s="45">
        <v>0</v>
      </c>
      <c r="T10" s="45">
        <v>375.18516409429969</v>
      </c>
      <c r="U10" s="45">
        <v>287.07584117675424</v>
      </c>
      <c r="V10" s="45">
        <v>352.91179962753216</v>
      </c>
      <c r="W10" s="45">
        <v>40.688666295861275</v>
      </c>
      <c r="X10" s="45">
        <v>339.00944294252628</v>
      </c>
      <c r="Y10" s="45">
        <v>123.09953122262269</v>
      </c>
      <c r="Z10" s="45">
        <v>229.59902274263507</v>
      </c>
      <c r="AA10" s="45">
        <v>209.78413279253962</v>
      </c>
      <c r="AB10" s="46">
        <v>1144.1795242727808</v>
      </c>
      <c r="AC10" s="47">
        <v>3</v>
      </c>
      <c r="AD10" s="48">
        <v>7</v>
      </c>
      <c r="AE10" s="46">
        <v>0</v>
      </c>
      <c r="AF10" s="47">
        <v>2</v>
      </c>
      <c r="AG10" s="48">
        <v>0</v>
      </c>
      <c r="AH10" s="46">
        <v>0</v>
      </c>
      <c r="AI10" s="47">
        <v>3</v>
      </c>
      <c r="AJ10" s="48">
        <v>0</v>
      </c>
      <c r="AK10" s="46">
        <v>1055.8614711944474</v>
      </c>
      <c r="AL10" s="47">
        <v>4</v>
      </c>
      <c r="AM10" s="48">
        <v>1</v>
      </c>
      <c r="AN10" s="46">
        <v>901.49212970032363</v>
      </c>
      <c r="AO10" s="47">
        <v>4</v>
      </c>
      <c r="AP10" s="48">
        <v>3</v>
      </c>
    </row>
    <row r="11" spans="1:42" x14ac:dyDescent="0.2">
      <c r="A11" s="51"/>
      <c r="B11" s="41"/>
      <c r="C11" s="69"/>
      <c r="D11" s="69"/>
      <c r="E11" s="49" t="s">
        <v>69</v>
      </c>
      <c r="F11" s="49"/>
      <c r="G11" s="49">
        <f>COUNTIF(H11:AA11,"&gt;0")</f>
        <v>16</v>
      </c>
      <c r="H11" s="50">
        <v>13.5</v>
      </c>
      <c r="I11" s="50">
        <v>28.25</v>
      </c>
      <c r="J11" s="50">
        <v>60.5</v>
      </c>
      <c r="K11" s="50">
        <v>0</v>
      </c>
      <c r="L11" s="50">
        <v>317.2</v>
      </c>
      <c r="M11" s="50">
        <v>668.51</v>
      </c>
      <c r="N11" s="50">
        <v>0</v>
      </c>
      <c r="O11" s="50">
        <v>0</v>
      </c>
      <c r="P11" s="50">
        <v>21.8</v>
      </c>
      <c r="Q11" s="50">
        <v>442.79</v>
      </c>
      <c r="R11" s="50">
        <v>67.69</v>
      </c>
      <c r="S11" s="50">
        <v>0</v>
      </c>
      <c r="T11" s="50">
        <v>496</v>
      </c>
      <c r="U11" s="50">
        <v>1040</v>
      </c>
      <c r="V11" s="50">
        <v>145</v>
      </c>
      <c r="W11" s="50">
        <v>140</v>
      </c>
      <c r="X11" s="50">
        <v>7.53</v>
      </c>
      <c r="Y11" s="50">
        <v>15.48</v>
      </c>
      <c r="Z11" s="50">
        <v>17.690000000000001</v>
      </c>
      <c r="AA11" s="50">
        <v>23.53</v>
      </c>
      <c r="AB11" s="40">
        <v>0</v>
      </c>
      <c r="AC11" s="19">
        <v>0</v>
      </c>
      <c r="AD11" s="35"/>
      <c r="AE11" s="40"/>
      <c r="AF11" s="19"/>
      <c r="AG11" s="35"/>
      <c r="AH11" s="40"/>
      <c r="AI11" s="19"/>
      <c r="AJ11" s="35"/>
      <c r="AK11" s="40"/>
      <c r="AL11" s="19"/>
      <c r="AM11" s="35"/>
      <c r="AN11" s="40"/>
      <c r="AO11" s="19"/>
      <c r="AP11" s="35"/>
    </row>
    <row r="12" spans="1:42" x14ac:dyDescent="0.2">
      <c r="A12" s="51" t="s">
        <v>21</v>
      </c>
      <c r="B12" s="41">
        <v>38</v>
      </c>
      <c r="C12" s="69" t="str">
        <f>IF(G13&gt;$B$1,F12,"")</f>
        <v/>
      </c>
      <c r="D12" s="69" t="e">
        <f>RANK(C12,$C$4:$C$120)</f>
        <v>#VALUE!</v>
      </c>
      <c r="E12" s="42" t="s">
        <v>15</v>
      </c>
      <c r="F12" s="43">
        <f>SUM(H12:AA12)</f>
        <v>1358.9303664730605</v>
      </c>
      <c r="G12" s="44">
        <f>G13</f>
        <v>5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90.32683129618573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394.11078464157526</v>
      </c>
      <c r="Y12" s="45">
        <v>180.97194038038126</v>
      </c>
      <c r="Z12" s="45">
        <v>365.28327343228318</v>
      </c>
      <c r="AA12" s="45">
        <v>328.23753672263501</v>
      </c>
      <c r="AB12" s="46">
        <v>0</v>
      </c>
      <c r="AC12" s="47">
        <v>0</v>
      </c>
      <c r="AD12" s="48">
        <v>0</v>
      </c>
      <c r="AE12" s="46">
        <v>0</v>
      </c>
      <c r="AF12" s="47">
        <v>0</v>
      </c>
      <c r="AG12" s="48">
        <v>0</v>
      </c>
      <c r="AH12" s="46">
        <v>0</v>
      </c>
      <c r="AI12" s="47">
        <v>1</v>
      </c>
      <c r="AJ12" s="48">
        <v>0</v>
      </c>
      <c r="AK12" s="46">
        <v>0</v>
      </c>
      <c r="AL12" s="47">
        <v>0</v>
      </c>
      <c r="AM12" s="48">
        <v>0</v>
      </c>
      <c r="AN12" s="46">
        <v>1268.6035351768746</v>
      </c>
      <c r="AO12" s="47">
        <v>4</v>
      </c>
      <c r="AP12" s="48">
        <v>2</v>
      </c>
    </row>
    <row r="13" spans="1:42" x14ac:dyDescent="0.2">
      <c r="A13" s="51"/>
      <c r="B13" s="41"/>
      <c r="C13" s="69"/>
      <c r="D13" s="69"/>
      <c r="E13" s="49" t="s">
        <v>69</v>
      </c>
      <c r="F13" s="49"/>
      <c r="G13" s="49">
        <f>COUNTIF(H13:AA13,"&gt;0")</f>
        <v>5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24.3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8.4600000000000009</v>
      </c>
      <c r="Y13" s="50">
        <v>19.239999999999998</v>
      </c>
      <c r="Z13" s="50">
        <v>24.88</v>
      </c>
      <c r="AA13" s="50">
        <v>32.020000000000003</v>
      </c>
      <c r="AB13" s="40">
        <v>0</v>
      </c>
      <c r="AC13" s="19">
        <v>0</v>
      </c>
      <c r="AD13" s="35"/>
      <c r="AE13" s="40"/>
      <c r="AF13" s="19"/>
      <c r="AG13" s="35"/>
      <c r="AH13" s="40"/>
      <c r="AI13" s="19"/>
      <c r="AJ13" s="35"/>
      <c r="AK13" s="40"/>
      <c r="AL13" s="19"/>
      <c r="AM13" s="35"/>
      <c r="AN13" s="40"/>
      <c r="AO13" s="19"/>
      <c r="AP13" s="35"/>
    </row>
    <row r="14" spans="1:42" x14ac:dyDescent="0.2">
      <c r="A14" s="51" t="s">
        <v>23</v>
      </c>
      <c r="B14" s="41">
        <v>38</v>
      </c>
      <c r="C14" s="69" t="str">
        <f>IF(G15&gt;$B$1,F14,"")</f>
        <v/>
      </c>
      <c r="D14" s="69" t="e">
        <f>RANK(C14,$C$4:$C$120)</f>
        <v>#VALUE!</v>
      </c>
      <c r="E14" s="42" t="s">
        <v>15</v>
      </c>
      <c r="F14" s="43">
        <f>SUM(H14:AA14)</f>
        <v>4406.2290503438453</v>
      </c>
      <c r="G14" s="44">
        <f>G15</f>
        <v>9</v>
      </c>
      <c r="H14" s="45">
        <v>0</v>
      </c>
      <c r="I14" s="45">
        <v>324.38046240754664</v>
      </c>
      <c r="J14" s="45">
        <v>0</v>
      </c>
      <c r="K14" s="45">
        <v>705.46067713620459</v>
      </c>
      <c r="L14" s="45">
        <v>680.79504487019221</v>
      </c>
      <c r="M14" s="45">
        <v>709.11007182293565</v>
      </c>
      <c r="N14" s="45">
        <v>572.31080318579279</v>
      </c>
      <c r="O14" s="45">
        <v>758.5802353268208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291.36182304933601</v>
      </c>
      <c r="Y14" s="45">
        <v>101.4003203530481</v>
      </c>
      <c r="Z14" s="45">
        <v>262.82961219196875</v>
      </c>
      <c r="AA14" s="45">
        <v>0</v>
      </c>
      <c r="AB14" s="46">
        <v>0</v>
      </c>
      <c r="AC14" s="47">
        <v>1</v>
      </c>
      <c r="AD14" s="48">
        <v>0</v>
      </c>
      <c r="AE14" s="46">
        <v>3426.2568323419464</v>
      </c>
      <c r="AF14" s="47">
        <v>5</v>
      </c>
      <c r="AG14" s="48">
        <v>2</v>
      </c>
      <c r="AH14" s="46">
        <v>0</v>
      </c>
      <c r="AI14" s="47">
        <v>0</v>
      </c>
      <c r="AJ14" s="48">
        <v>0</v>
      </c>
      <c r="AK14" s="46">
        <v>0</v>
      </c>
      <c r="AL14" s="47">
        <v>0</v>
      </c>
      <c r="AM14" s="48">
        <v>0</v>
      </c>
      <c r="AN14" s="46">
        <v>0</v>
      </c>
      <c r="AO14" s="47">
        <v>3</v>
      </c>
      <c r="AP14" s="48">
        <v>0</v>
      </c>
    </row>
    <row r="15" spans="1:42" x14ac:dyDescent="0.2">
      <c r="A15" s="51"/>
      <c r="B15" s="41"/>
      <c r="C15" s="69"/>
      <c r="D15" s="69"/>
      <c r="E15" s="49" t="s">
        <v>69</v>
      </c>
      <c r="F15" s="49"/>
      <c r="G15" s="49">
        <f>COUNTIF(H15:AA15,"&gt;0")</f>
        <v>9</v>
      </c>
      <c r="H15" s="50">
        <v>0</v>
      </c>
      <c r="I15" s="50">
        <v>28.8</v>
      </c>
      <c r="J15" s="50">
        <v>0</v>
      </c>
      <c r="K15" s="50">
        <v>131.80000000000001</v>
      </c>
      <c r="L15" s="50">
        <v>280</v>
      </c>
      <c r="M15" s="50">
        <v>597.1</v>
      </c>
      <c r="N15" s="50">
        <v>1083.0999999999999</v>
      </c>
      <c r="O15" s="50">
        <v>2269.1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6.72</v>
      </c>
      <c r="Y15" s="50">
        <v>14.05</v>
      </c>
      <c r="Z15" s="50">
        <v>19.48</v>
      </c>
      <c r="AA15" s="50">
        <v>0</v>
      </c>
      <c r="AB15" s="40">
        <v>0</v>
      </c>
      <c r="AC15" s="19">
        <v>0</v>
      </c>
      <c r="AD15" s="35"/>
      <c r="AE15" s="40"/>
      <c r="AF15" s="19"/>
      <c r="AG15" s="35"/>
      <c r="AH15" s="40"/>
      <c r="AI15" s="19"/>
      <c r="AJ15" s="35"/>
      <c r="AK15" s="40"/>
      <c r="AL15" s="19"/>
      <c r="AM15" s="35"/>
      <c r="AN15" s="40"/>
      <c r="AO15" s="19"/>
      <c r="AP15" s="35"/>
    </row>
    <row r="16" spans="1:42" x14ac:dyDescent="0.2">
      <c r="A16" s="51" t="s">
        <v>24</v>
      </c>
      <c r="B16" s="41">
        <v>29</v>
      </c>
      <c r="C16" s="69" t="str">
        <f>IF(G17&gt;$B$1,F16,"")</f>
        <v/>
      </c>
      <c r="D16" s="69" t="e">
        <f>RANK(C16,$C$4:$C$120)</f>
        <v>#VALUE!</v>
      </c>
      <c r="E16" s="42" t="s">
        <v>15</v>
      </c>
      <c r="F16" s="43">
        <f>SUM(H16:AA16)</f>
        <v>2644.7930293027703</v>
      </c>
      <c r="G16" s="44">
        <f>G17</f>
        <v>4</v>
      </c>
      <c r="H16" s="45">
        <v>703.43854628377346</v>
      </c>
      <c r="I16" s="45">
        <v>717.96969341252179</v>
      </c>
      <c r="J16" s="45">
        <v>666.3959908449358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556.98879876153944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6">
        <v>2087.8042305412309</v>
      </c>
      <c r="AC16" s="47">
        <v>3</v>
      </c>
      <c r="AD16" s="48">
        <v>1</v>
      </c>
      <c r="AE16" s="46">
        <v>0</v>
      </c>
      <c r="AF16" s="47">
        <v>0</v>
      </c>
      <c r="AG16" s="48">
        <v>0</v>
      </c>
      <c r="AH16" s="46">
        <v>0</v>
      </c>
      <c r="AI16" s="47">
        <v>0</v>
      </c>
      <c r="AJ16" s="48">
        <v>0</v>
      </c>
      <c r="AK16" s="46">
        <v>0</v>
      </c>
      <c r="AL16" s="47">
        <v>1</v>
      </c>
      <c r="AM16" s="48">
        <v>0</v>
      </c>
      <c r="AN16" s="46">
        <v>0</v>
      </c>
      <c r="AO16" s="47">
        <v>0</v>
      </c>
      <c r="AP16" s="48">
        <v>0</v>
      </c>
    </row>
    <row r="17" spans="1:42" x14ac:dyDescent="0.2">
      <c r="A17" s="51"/>
      <c r="B17" s="41"/>
      <c r="C17" s="69"/>
      <c r="D17" s="69"/>
      <c r="E17" s="49" t="s">
        <v>69</v>
      </c>
      <c r="F17" s="49"/>
      <c r="G17" s="49">
        <f>COUNTIF(H17:AA17,"&gt;0")</f>
        <v>4</v>
      </c>
      <c r="H17" s="50">
        <v>11.74</v>
      </c>
      <c r="I17" s="50">
        <v>23.73</v>
      </c>
      <c r="J17" s="50">
        <v>53.37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586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40">
        <v>0</v>
      </c>
      <c r="AC17" s="19">
        <v>0</v>
      </c>
      <c r="AD17" s="35"/>
      <c r="AE17" s="40"/>
      <c r="AF17" s="19"/>
      <c r="AG17" s="35"/>
      <c r="AH17" s="40"/>
      <c r="AI17" s="19"/>
      <c r="AJ17" s="35"/>
      <c r="AK17" s="40"/>
      <c r="AL17" s="19"/>
      <c r="AM17" s="35"/>
      <c r="AN17" s="40"/>
      <c r="AO17" s="19"/>
      <c r="AP17" s="35"/>
    </row>
    <row r="18" spans="1:42" x14ac:dyDescent="0.2">
      <c r="A18" s="51"/>
      <c r="B18" s="41"/>
      <c r="C18" s="69" t="str">
        <f>IF(G19&gt;$B$1,F18,"")</f>
        <v/>
      </c>
      <c r="D18" s="69" t="e">
        <f>RANK(C18,$C$4:$C$120)</f>
        <v>#VALUE!</v>
      </c>
      <c r="E18" s="42" t="s">
        <v>15</v>
      </c>
      <c r="F18" s="43">
        <f>SUM(H18:AA18)</f>
        <v>0</v>
      </c>
      <c r="G18" s="44">
        <f>G19</f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6">
        <v>0</v>
      </c>
      <c r="AC18" s="47">
        <v>0</v>
      </c>
      <c r="AD18" s="48">
        <v>0</v>
      </c>
      <c r="AE18" s="46">
        <v>0</v>
      </c>
      <c r="AF18" s="47">
        <v>0</v>
      </c>
      <c r="AG18" s="48">
        <v>0</v>
      </c>
      <c r="AH18" s="46">
        <v>0</v>
      </c>
      <c r="AI18" s="47">
        <v>0</v>
      </c>
      <c r="AJ18" s="48">
        <v>0</v>
      </c>
      <c r="AK18" s="46">
        <v>0</v>
      </c>
      <c r="AL18" s="47">
        <v>0</v>
      </c>
      <c r="AM18" s="48">
        <v>0</v>
      </c>
      <c r="AN18" s="46">
        <v>0</v>
      </c>
      <c r="AO18" s="47">
        <v>0</v>
      </c>
      <c r="AP18" s="48">
        <v>0</v>
      </c>
    </row>
    <row r="19" spans="1:42" x14ac:dyDescent="0.2">
      <c r="A19" s="51"/>
      <c r="B19" s="41"/>
      <c r="C19" s="69"/>
      <c r="D19" s="69"/>
      <c r="E19" s="49" t="s">
        <v>69</v>
      </c>
      <c r="F19" s="49"/>
      <c r="G19" s="49">
        <f>COUNTIF(H19:AA19,"&gt;0")</f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40">
        <v>0</v>
      </c>
      <c r="AC19" s="19">
        <v>0</v>
      </c>
      <c r="AD19" s="35"/>
      <c r="AE19" s="40"/>
      <c r="AF19" s="19"/>
      <c r="AG19" s="35"/>
      <c r="AH19" s="40"/>
      <c r="AI19" s="19"/>
      <c r="AJ19" s="35"/>
      <c r="AK19" s="40"/>
      <c r="AL19" s="19"/>
      <c r="AM19" s="35"/>
      <c r="AN19" s="40"/>
      <c r="AO19" s="19"/>
      <c r="AP19" s="35"/>
    </row>
    <row r="20" spans="1:42" x14ac:dyDescent="0.2">
      <c r="A20" s="51" t="s">
        <v>230</v>
      </c>
      <c r="B20" s="41">
        <v>48</v>
      </c>
      <c r="C20" s="69" t="str">
        <f>IF(G21&gt;$B$1,F20,"")</f>
        <v/>
      </c>
      <c r="D20" s="69" t="e">
        <f>RANK(C20,$C$4:$C$120)</f>
        <v>#VALUE!</v>
      </c>
      <c r="E20" s="42" t="s">
        <v>15</v>
      </c>
      <c r="F20" s="43">
        <f>SUM(H20:AA20)</f>
        <v>2942.0020780384339</v>
      </c>
      <c r="G20" s="44">
        <f>G21</f>
        <v>5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814.07276578460676</v>
      </c>
      <c r="N20" s="45">
        <v>0</v>
      </c>
      <c r="O20" s="45">
        <v>0</v>
      </c>
      <c r="P20" s="45">
        <v>179.15483710839044</v>
      </c>
      <c r="Q20" s="45">
        <v>789.37867937039528</v>
      </c>
      <c r="R20" s="45">
        <v>381.25483092604861</v>
      </c>
      <c r="S20" s="45">
        <v>778.14096484899233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6">
        <v>0</v>
      </c>
      <c r="AC20" s="47">
        <v>0</v>
      </c>
      <c r="AD20" s="48">
        <v>0</v>
      </c>
      <c r="AE20" s="46">
        <v>0</v>
      </c>
      <c r="AF20" s="47">
        <v>1</v>
      </c>
      <c r="AG20" s="48">
        <v>0</v>
      </c>
      <c r="AH20" s="46">
        <v>2127.9293122538265</v>
      </c>
      <c r="AI20" s="47">
        <v>4</v>
      </c>
      <c r="AJ20" s="48">
        <v>1</v>
      </c>
      <c r="AK20" s="46">
        <v>0</v>
      </c>
      <c r="AL20" s="47">
        <v>0</v>
      </c>
      <c r="AM20" s="48">
        <v>0</v>
      </c>
      <c r="AN20" s="46">
        <v>0</v>
      </c>
      <c r="AO20" s="47">
        <v>0</v>
      </c>
      <c r="AP20" s="48">
        <v>0</v>
      </c>
    </row>
    <row r="21" spans="1:42" x14ac:dyDescent="0.2">
      <c r="A21" s="51"/>
      <c r="B21" s="41"/>
      <c r="C21" s="69"/>
      <c r="D21" s="69"/>
      <c r="E21" s="49" t="s">
        <v>69</v>
      </c>
      <c r="F21" s="49"/>
      <c r="G21" s="49">
        <f>COUNTIF(H21:AA21,"&gt;0")</f>
        <v>5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565.5</v>
      </c>
      <c r="N21" s="50">
        <v>0</v>
      </c>
      <c r="O21" s="50">
        <v>0</v>
      </c>
      <c r="P21" s="50">
        <v>22.5</v>
      </c>
      <c r="Q21" s="50">
        <v>399.7</v>
      </c>
      <c r="R21" s="50">
        <v>67.7</v>
      </c>
      <c r="S21" s="50">
        <v>620.79999999999995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40">
        <v>0</v>
      </c>
      <c r="AC21" s="19">
        <v>0</v>
      </c>
      <c r="AD21" s="35"/>
      <c r="AE21" s="40"/>
      <c r="AF21" s="19"/>
      <c r="AG21" s="35"/>
      <c r="AH21" s="40"/>
      <c r="AI21" s="19"/>
      <c r="AJ21" s="35"/>
      <c r="AK21" s="40"/>
      <c r="AL21" s="19"/>
      <c r="AM21" s="35"/>
      <c r="AN21" s="40"/>
      <c r="AO21" s="19"/>
      <c r="AP21" s="35"/>
    </row>
    <row r="22" spans="1:42" x14ac:dyDescent="0.2">
      <c r="A22" s="51" t="s">
        <v>231</v>
      </c>
      <c r="B22" s="41">
        <v>54</v>
      </c>
      <c r="C22" s="69">
        <f>IF(G23&gt;$B$1,F22,"")</f>
        <v>5230.3454105411292</v>
      </c>
      <c r="D22" s="69">
        <f>RANK(C22,$C$4:$C$120)</f>
        <v>3</v>
      </c>
      <c r="E22" s="42" t="s">
        <v>15</v>
      </c>
      <c r="F22" s="43">
        <f>SUM(H22:AA22)</f>
        <v>5230.3454105411292</v>
      </c>
      <c r="G22" s="44">
        <f>G23</f>
        <v>18</v>
      </c>
      <c r="H22" s="45">
        <v>327.01328789944409</v>
      </c>
      <c r="I22" s="45">
        <v>334.01635832721496</v>
      </c>
      <c r="J22" s="45">
        <v>276.7938408484448</v>
      </c>
      <c r="K22" s="45">
        <v>449.54256207451641</v>
      </c>
      <c r="L22" s="45">
        <v>386.1360437702624</v>
      </c>
      <c r="M22" s="45">
        <v>374.00438014708971</v>
      </c>
      <c r="N22" s="45">
        <v>0</v>
      </c>
      <c r="O22" s="45">
        <v>499.82943248899556</v>
      </c>
      <c r="P22" s="45">
        <v>213.2571727451498</v>
      </c>
      <c r="Q22" s="45">
        <v>379.14889389344614</v>
      </c>
      <c r="R22" s="45">
        <v>214.15256584630927</v>
      </c>
      <c r="S22" s="45">
        <v>307.29048196435622</v>
      </c>
      <c r="T22" s="45">
        <v>280.10455260055147</v>
      </c>
      <c r="U22" s="45">
        <v>198.20124759299472</v>
      </c>
      <c r="V22" s="45">
        <v>200.44993544124327</v>
      </c>
      <c r="W22" s="45">
        <v>0</v>
      </c>
      <c r="X22" s="45">
        <v>312.4960459751909</v>
      </c>
      <c r="Y22" s="45">
        <v>63.286910296533627</v>
      </c>
      <c r="Z22" s="45">
        <v>222.59843327210461</v>
      </c>
      <c r="AA22" s="45">
        <v>192.02326535728048</v>
      </c>
      <c r="AB22" s="46">
        <v>937.8234870751038</v>
      </c>
      <c r="AC22" s="47">
        <v>3</v>
      </c>
      <c r="AD22" s="48">
        <v>8</v>
      </c>
      <c r="AE22" s="46">
        <v>0</v>
      </c>
      <c r="AF22" s="47">
        <v>4</v>
      </c>
      <c r="AG22" s="48">
        <v>0</v>
      </c>
      <c r="AH22" s="46">
        <v>1113.8491144492614</v>
      </c>
      <c r="AI22" s="47">
        <v>4</v>
      </c>
      <c r="AJ22" s="48">
        <v>2</v>
      </c>
      <c r="AK22" s="46">
        <v>0</v>
      </c>
      <c r="AL22" s="47">
        <v>3</v>
      </c>
      <c r="AM22" s="48">
        <v>0</v>
      </c>
      <c r="AN22" s="46">
        <v>790.40465490110955</v>
      </c>
      <c r="AO22" s="47">
        <v>4</v>
      </c>
      <c r="AP22" s="48">
        <v>5</v>
      </c>
    </row>
    <row r="23" spans="1:42" x14ac:dyDescent="0.2">
      <c r="A23" s="51"/>
      <c r="B23" s="41"/>
      <c r="C23" s="69"/>
      <c r="D23" s="69"/>
      <c r="E23" s="49" t="s">
        <v>69</v>
      </c>
      <c r="F23" s="49"/>
      <c r="G23" s="49">
        <f>COUNTIF(H23:AA23,"&gt;0")</f>
        <v>18</v>
      </c>
      <c r="H23" s="50">
        <v>13.9</v>
      </c>
      <c r="I23" s="50">
        <v>28.65</v>
      </c>
      <c r="J23" s="50">
        <v>64.38</v>
      </c>
      <c r="K23" s="50">
        <v>154.11000000000001</v>
      </c>
      <c r="L23" s="50">
        <v>332.8</v>
      </c>
      <c r="M23" s="50">
        <v>716.35</v>
      </c>
      <c r="N23" s="50">
        <v>0</v>
      </c>
      <c r="O23" s="50">
        <v>2658.62</v>
      </c>
      <c r="P23" s="50">
        <v>21.93</v>
      </c>
      <c r="Q23" s="50">
        <v>518.27</v>
      </c>
      <c r="R23" s="50">
        <v>74.3</v>
      </c>
      <c r="S23" s="50">
        <v>827.41</v>
      </c>
      <c r="T23" s="50">
        <v>444.00000000000006</v>
      </c>
      <c r="U23" s="50">
        <v>947.00000000000011</v>
      </c>
      <c r="V23" s="50">
        <v>122</v>
      </c>
      <c r="W23" s="50">
        <v>0</v>
      </c>
      <c r="X23" s="50">
        <v>7.08</v>
      </c>
      <c r="Y23" s="50">
        <v>11.5</v>
      </c>
      <c r="Z23" s="50">
        <v>17.309999999999999</v>
      </c>
      <c r="AA23" s="50">
        <v>22.23</v>
      </c>
      <c r="AB23" s="40">
        <v>0</v>
      </c>
      <c r="AC23" s="19">
        <v>0</v>
      </c>
      <c r="AD23" s="35"/>
      <c r="AE23" s="40"/>
      <c r="AF23" s="19"/>
      <c r="AG23" s="35"/>
      <c r="AH23" s="40"/>
      <c r="AI23" s="19"/>
      <c r="AJ23" s="35"/>
      <c r="AK23" s="40"/>
      <c r="AL23" s="19"/>
      <c r="AM23" s="35"/>
      <c r="AN23" s="40"/>
      <c r="AO23" s="19"/>
      <c r="AP23" s="35"/>
    </row>
    <row r="24" spans="1:42" x14ac:dyDescent="0.2">
      <c r="A24" s="51" t="s">
        <v>27</v>
      </c>
      <c r="B24" s="41">
        <v>67</v>
      </c>
      <c r="C24" s="69" t="str">
        <f>IF(G25&gt;$B$1,F24,"")</f>
        <v/>
      </c>
      <c r="D24" s="69" t="e">
        <f>RANK(C24,$C$4:$C$120)</f>
        <v>#VALUE!</v>
      </c>
      <c r="E24" s="42" t="s">
        <v>15</v>
      </c>
      <c r="F24" s="43">
        <f>SUM(H24:AA24)</f>
        <v>837.28653409072081</v>
      </c>
      <c r="G24" s="44">
        <f>G25</f>
        <v>5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159.42343050550861</v>
      </c>
      <c r="W24" s="45">
        <v>149.72627503177338</v>
      </c>
      <c r="X24" s="45">
        <v>0</v>
      </c>
      <c r="Y24" s="45">
        <v>114.42635446999394</v>
      </c>
      <c r="Z24" s="45">
        <v>212.68469034146</v>
      </c>
      <c r="AA24" s="45">
        <v>201.02578374198498</v>
      </c>
      <c r="AB24" s="46">
        <v>0</v>
      </c>
      <c r="AC24" s="47">
        <v>0</v>
      </c>
      <c r="AD24" s="48">
        <v>0</v>
      </c>
      <c r="AE24" s="46">
        <v>0</v>
      </c>
      <c r="AF24" s="47">
        <v>0</v>
      </c>
      <c r="AG24" s="48">
        <v>0</v>
      </c>
      <c r="AH24" s="46">
        <v>0</v>
      </c>
      <c r="AI24" s="47">
        <v>0</v>
      </c>
      <c r="AJ24" s="48">
        <v>0</v>
      </c>
      <c r="AK24" s="46">
        <v>0</v>
      </c>
      <c r="AL24" s="47">
        <v>2</v>
      </c>
      <c r="AM24" s="48">
        <v>0</v>
      </c>
      <c r="AN24" s="46">
        <v>0</v>
      </c>
      <c r="AO24" s="47">
        <v>3</v>
      </c>
      <c r="AP24" s="48">
        <v>0</v>
      </c>
    </row>
    <row r="25" spans="1:42" x14ac:dyDescent="0.2">
      <c r="A25" s="51"/>
      <c r="B25" s="41"/>
      <c r="C25" s="69"/>
      <c r="D25" s="69"/>
      <c r="E25" s="49" t="s">
        <v>69</v>
      </c>
      <c r="F25" s="49"/>
      <c r="G25" s="49">
        <f>COUNTIF(H25:AA25,"&gt;0")</f>
        <v>5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114.99999999999999</v>
      </c>
      <c r="W25" s="50">
        <v>204.99999999999997</v>
      </c>
      <c r="X25" s="50">
        <v>0</v>
      </c>
      <c r="Y25" s="50">
        <v>14.91</v>
      </c>
      <c r="Z25" s="50">
        <v>16.77</v>
      </c>
      <c r="AA25" s="50">
        <v>22.89</v>
      </c>
      <c r="AB25" s="40">
        <v>0</v>
      </c>
      <c r="AC25" s="19">
        <v>0</v>
      </c>
      <c r="AD25" s="35"/>
      <c r="AE25" s="40"/>
      <c r="AF25" s="19"/>
      <c r="AG25" s="35"/>
      <c r="AH25" s="40"/>
      <c r="AI25" s="19"/>
      <c r="AJ25" s="35"/>
      <c r="AK25" s="40"/>
      <c r="AL25" s="19"/>
      <c r="AM25" s="35"/>
      <c r="AN25" s="40"/>
      <c r="AO25" s="19"/>
      <c r="AP25" s="35"/>
    </row>
    <row r="26" spans="1:42" x14ac:dyDescent="0.2">
      <c r="A26" s="51" t="s">
        <v>235</v>
      </c>
      <c r="B26" s="41">
        <v>37</v>
      </c>
      <c r="C26" s="69" t="str">
        <f>IF(G27&gt;$B$1,F26,"")</f>
        <v/>
      </c>
      <c r="D26" s="69" t="e">
        <f>RANK(C26,$C$4:$C$120)</f>
        <v>#VALUE!</v>
      </c>
      <c r="E26" s="42" t="s">
        <v>15</v>
      </c>
      <c r="F26" s="43">
        <f>SUM(H26:AA26)</f>
        <v>3437.6770989676052</v>
      </c>
      <c r="G26" s="44">
        <f>G27</f>
        <v>5</v>
      </c>
      <c r="H26" s="45">
        <v>556.52296148011828</v>
      </c>
      <c r="I26" s="45">
        <v>629.49906799403971</v>
      </c>
      <c r="J26" s="45">
        <v>644.23479120788454</v>
      </c>
      <c r="K26" s="45">
        <v>839.84573647059369</v>
      </c>
      <c r="L26" s="45">
        <v>767.57454181496917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6">
        <v>1830.2568206820424</v>
      </c>
      <c r="AC26" s="47">
        <v>3</v>
      </c>
      <c r="AD26" s="48">
        <v>2</v>
      </c>
      <c r="AE26" s="46">
        <v>0</v>
      </c>
      <c r="AF26" s="47">
        <v>2</v>
      </c>
      <c r="AG26" s="48">
        <v>0</v>
      </c>
      <c r="AH26" s="46">
        <v>0</v>
      </c>
      <c r="AI26" s="47">
        <v>0</v>
      </c>
      <c r="AJ26" s="48">
        <v>0</v>
      </c>
      <c r="AK26" s="46">
        <v>0</v>
      </c>
      <c r="AL26" s="47">
        <v>0</v>
      </c>
      <c r="AM26" s="48">
        <v>0</v>
      </c>
      <c r="AN26" s="46">
        <v>0</v>
      </c>
      <c r="AO26" s="47">
        <v>0</v>
      </c>
      <c r="AP26" s="48">
        <v>0</v>
      </c>
    </row>
    <row r="27" spans="1:42" x14ac:dyDescent="0.2">
      <c r="A27" s="51"/>
      <c r="B27" s="41"/>
      <c r="C27" s="69"/>
      <c r="D27" s="69"/>
      <c r="E27" s="49" t="s">
        <v>69</v>
      </c>
      <c r="F27" s="49"/>
      <c r="G27" s="49">
        <f>COUNTIF(H27:AA27,"&gt;0")</f>
        <v>5</v>
      </c>
      <c r="H27" s="50">
        <v>12.5</v>
      </c>
      <c r="I27" s="50">
        <v>24.73</v>
      </c>
      <c r="J27" s="50">
        <v>53.9</v>
      </c>
      <c r="K27" s="50">
        <v>121.6</v>
      </c>
      <c r="L27" s="50">
        <v>266.60000000000002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40">
        <v>0</v>
      </c>
      <c r="AC27" s="19">
        <v>0</v>
      </c>
      <c r="AD27" s="35"/>
      <c r="AE27" s="40"/>
      <c r="AF27" s="19"/>
      <c r="AG27" s="35"/>
      <c r="AH27" s="40"/>
      <c r="AI27" s="19"/>
      <c r="AJ27" s="35"/>
      <c r="AK27" s="40"/>
      <c r="AL27" s="19"/>
      <c r="AM27" s="35"/>
      <c r="AN27" s="40"/>
      <c r="AO27" s="19"/>
      <c r="AP27" s="35"/>
    </row>
    <row r="28" spans="1:42" x14ac:dyDescent="0.2">
      <c r="A28" s="51" t="s">
        <v>22</v>
      </c>
      <c r="B28" s="41">
        <v>46</v>
      </c>
      <c r="C28" s="69" t="str">
        <f>IF(G29&gt;$B$1,F28,"")</f>
        <v/>
      </c>
      <c r="D28" s="69" t="e">
        <f>RANK(C28,$C$4:$C$120)</f>
        <v>#VALUE!</v>
      </c>
      <c r="E28" s="42" t="s">
        <v>15</v>
      </c>
      <c r="F28" s="43">
        <f>SUM(H28:AA28)</f>
        <v>2475.7982090613518</v>
      </c>
      <c r="G28" s="44">
        <f>G29</f>
        <v>6</v>
      </c>
      <c r="H28" s="45">
        <v>0</v>
      </c>
      <c r="I28" s="45">
        <v>396.55758272332815</v>
      </c>
      <c r="J28" s="45">
        <v>348.13687598477509</v>
      </c>
      <c r="K28" s="45">
        <v>571.88321833963869</v>
      </c>
      <c r="L28" s="45">
        <v>0</v>
      </c>
      <c r="M28" s="45">
        <v>0</v>
      </c>
      <c r="N28" s="45">
        <v>0</v>
      </c>
      <c r="O28" s="45">
        <v>0</v>
      </c>
      <c r="P28" s="45">
        <v>190.79640240801788</v>
      </c>
      <c r="Q28" s="45">
        <v>601.32614577849756</v>
      </c>
      <c r="R28" s="45">
        <v>367.09798382709465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6">
        <v>0</v>
      </c>
      <c r="AC28" s="47">
        <v>2</v>
      </c>
      <c r="AD28" s="48">
        <v>0</v>
      </c>
      <c r="AE28" s="46">
        <v>0</v>
      </c>
      <c r="AF28" s="47">
        <v>1</v>
      </c>
      <c r="AG28" s="48">
        <v>0</v>
      </c>
      <c r="AH28" s="46">
        <v>0</v>
      </c>
      <c r="AI28" s="47">
        <v>3</v>
      </c>
      <c r="AJ28" s="48">
        <v>0</v>
      </c>
      <c r="AK28" s="46">
        <v>0</v>
      </c>
      <c r="AL28" s="47">
        <v>0</v>
      </c>
      <c r="AM28" s="48">
        <v>0</v>
      </c>
      <c r="AN28" s="46">
        <v>0</v>
      </c>
      <c r="AO28" s="47">
        <v>0</v>
      </c>
      <c r="AP28" s="48">
        <v>0</v>
      </c>
    </row>
    <row r="29" spans="1:42" x14ac:dyDescent="0.2">
      <c r="A29" s="51"/>
      <c r="B29" s="41"/>
      <c r="C29" s="69"/>
      <c r="D29" s="69"/>
      <c r="E29" s="49" t="s">
        <v>69</v>
      </c>
      <c r="F29" s="49"/>
      <c r="G29" s="49">
        <f>COUNTIF(H29:AA29,"&gt;0")</f>
        <v>6</v>
      </c>
      <c r="H29" s="50">
        <v>0</v>
      </c>
      <c r="I29" s="50">
        <v>27.72</v>
      </c>
      <c r="J29" s="50">
        <v>62</v>
      </c>
      <c r="K29" s="50">
        <v>142.87</v>
      </c>
      <c r="L29" s="50">
        <v>0</v>
      </c>
      <c r="M29" s="50">
        <v>0</v>
      </c>
      <c r="N29" s="50">
        <v>0</v>
      </c>
      <c r="O29" s="50">
        <v>0</v>
      </c>
      <c r="P29" s="50">
        <v>22.3</v>
      </c>
      <c r="Q29" s="50">
        <v>449.11</v>
      </c>
      <c r="R29" s="50">
        <v>68.2</v>
      </c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40">
        <v>0</v>
      </c>
      <c r="AC29" s="19">
        <v>0</v>
      </c>
      <c r="AD29" s="35"/>
      <c r="AE29" s="40"/>
      <c r="AF29" s="19"/>
      <c r="AG29" s="35"/>
      <c r="AH29" s="40"/>
      <c r="AI29" s="19"/>
      <c r="AJ29" s="35"/>
      <c r="AK29" s="40"/>
      <c r="AL29" s="19"/>
      <c r="AM29" s="35"/>
      <c r="AN29" s="40"/>
      <c r="AO29" s="19"/>
      <c r="AP29" s="35"/>
    </row>
    <row r="30" spans="1:42" x14ac:dyDescent="0.2">
      <c r="A30" s="51" t="s">
        <v>26</v>
      </c>
      <c r="B30" s="41">
        <v>59</v>
      </c>
      <c r="C30" s="69" t="str">
        <f>IF(G31&gt;$B$1,F30,"")</f>
        <v/>
      </c>
      <c r="D30" s="69" t="e">
        <f>RANK(C30,$C$4:$C$120)</f>
        <v>#VALUE!</v>
      </c>
      <c r="E30" s="42" t="s">
        <v>15</v>
      </c>
      <c r="F30" s="43">
        <f>SUM(H30:AA30)</f>
        <v>495.60937075318651</v>
      </c>
      <c r="G30" s="44">
        <f>G31</f>
        <v>2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177.94834870087072</v>
      </c>
      <c r="U30" s="45">
        <v>0</v>
      </c>
      <c r="V30" s="45">
        <v>317.66102205231579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6">
        <v>0</v>
      </c>
      <c r="AC30" s="47">
        <v>0</v>
      </c>
      <c r="AD30" s="48">
        <v>0</v>
      </c>
      <c r="AE30" s="46">
        <v>0</v>
      </c>
      <c r="AF30" s="47">
        <v>0</v>
      </c>
      <c r="AG30" s="48">
        <v>0</v>
      </c>
      <c r="AH30" s="46">
        <v>0</v>
      </c>
      <c r="AI30" s="47">
        <v>0</v>
      </c>
      <c r="AJ30" s="48">
        <v>0</v>
      </c>
      <c r="AK30" s="46">
        <v>0</v>
      </c>
      <c r="AL30" s="47">
        <v>2</v>
      </c>
      <c r="AM30" s="48">
        <v>0</v>
      </c>
      <c r="AN30" s="46">
        <v>0</v>
      </c>
      <c r="AO30" s="47">
        <v>0</v>
      </c>
      <c r="AP30" s="48">
        <v>0</v>
      </c>
    </row>
    <row r="31" spans="1:42" x14ac:dyDescent="0.2">
      <c r="A31" s="51"/>
      <c r="B31" s="41"/>
      <c r="C31" s="69"/>
      <c r="D31" s="69"/>
      <c r="E31" s="49" t="s">
        <v>69</v>
      </c>
      <c r="F31" s="49"/>
      <c r="G31" s="49">
        <f>COUNTIF(H31:AA31,"&gt;0")</f>
        <v>2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382</v>
      </c>
      <c r="U31" s="50">
        <v>0</v>
      </c>
      <c r="V31" s="50">
        <v>140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40">
        <v>0</v>
      </c>
      <c r="AC31" s="19">
        <v>0</v>
      </c>
      <c r="AD31" s="35"/>
      <c r="AE31" s="40"/>
      <c r="AF31" s="19"/>
      <c r="AG31" s="35"/>
      <c r="AH31" s="40"/>
      <c r="AI31" s="19"/>
      <c r="AJ31" s="35"/>
      <c r="AK31" s="40"/>
      <c r="AL31" s="19"/>
      <c r="AM31" s="35"/>
      <c r="AN31" s="40"/>
      <c r="AO31" s="19"/>
      <c r="AP31" s="35"/>
    </row>
    <row r="32" spans="1:42" x14ac:dyDescent="0.2">
      <c r="A32" s="51" t="s">
        <v>28</v>
      </c>
      <c r="B32" s="41">
        <v>27</v>
      </c>
      <c r="C32" s="69" t="str">
        <f>IF(G33&gt;$B$1,F32,"")</f>
        <v/>
      </c>
      <c r="D32" s="69" t="e">
        <f>RANK(C32,$C$4:$C$120)</f>
        <v>#VALUE!</v>
      </c>
      <c r="E32" s="42" t="s">
        <v>15</v>
      </c>
      <c r="F32" s="43">
        <f>SUM(H32:AA32)</f>
        <v>1623.0186894082331</v>
      </c>
      <c r="G32" s="44">
        <f>G33</f>
        <v>4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635.08157085835535</v>
      </c>
      <c r="N32" s="45">
        <v>0</v>
      </c>
      <c r="O32" s="45">
        <v>0</v>
      </c>
      <c r="P32" s="45">
        <v>62.952109261581541</v>
      </c>
      <c r="Q32" s="45">
        <v>0</v>
      </c>
      <c r="R32" s="45">
        <v>416.21244892453205</v>
      </c>
      <c r="S32" s="45">
        <v>508.77256036376406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6">
        <v>0</v>
      </c>
      <c r="AC32" s="47">
        <v>0</v>
      </c>
      <c r="AD32" s="48">
        <v>0</v>
      </c>
      <c r="AE32" s="46">
        <v>0</v>
      </c>
      <c r="AF32" s="47">
        <v>1</v>
      </c>
      <c r="AG32" s="48">
        <v>0</v>
      </c>
      <c r="AH32" s="46">
        <v>0</v>
      </c>
      <c r="AI32" s="47">
        <v>3</v>
      </c>
      <c r="AJ32" s="48">
        <v>0</v>
      </c>
      <c r="AK32" s="46">
        <v>0</v>
      </c>
      <c r="AL32" s="47">
        <v>0</v>
      </c>
      <c r="AM32" s="48">
        <v>0</v>
      </c>
      <c r="AN32" s="46">
        <v>0</v>
      </c>
      <c r="AO32" s="47">
        <v>0</v>
      </c>
      <c r="AP32" s="48">
        <v>0</v>
      </c>
    </row>
    <row r="33" spans="1:42" x14ac:dyDescent="0.2">
      <c r="A33" s="51"/>
      <c r="B33" s="41"/>
      <c r="C33" s="69"/>
      <c r="D33" s="69"/>
      <c r="E33" s="49" t="s">
        <v>69</v>
      </c>
      <c r="F33" s="49"/>
      <c r="G33" s="49">
        <f>COUNTIF(H33:AA33,"&gt;0")</f>
        <v>4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620.70000000000005</v>
      </c>
      <c r="N33" s="50">
        <v>0</v>
      </c>
      <c r="O33" s="50">
        <v>0</v>
      </c>
      <c r="P33" s="50">
        <v>25.02</v>
      </c>
      <c r="Q33" s="50">
        <v>0</v>
      </c>
      <c r="R33" s="50">
        <v>66.5</v>
      </c>
      <c r="S33" s="50">
        <v>727.85</v>
      </c>
      <c r="T33" s="50">
        <v>0</v>
      </c>
      <c r="U33" s="50">
        <v>0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40">
        <v>0</v>
      </c>
      <c r="AC33" s="19">
        <v>0</v>
      </c>
      <c r="AD33" s="35"/>
      <c r="AE33" s="40"/>
      <c r="AF33" s="19"/>
      <c r="AG33" s="35"/>
      <c r="AH33" s="40"/>
      <c r="AI33" s="19"/>
      <c r="AJ33" s="35"/>
      <c r="AK33" s="40"/>
      <c r="AL33" s="19"/>
      <c r="AM33" s="35"/>
      <c r="AN33" s="40"/>
      <c r="AO33" s="19"/>
      <c r="AP33" s="35"/>
    </row>
    <row r="34" spans="1:42" x14ac:dyDescent="0.2">
      <c r="A34" s="51" t="s">
        <v>232</v>
      </c>
      <c r="B34" s="41">
        <v>28</v>
      </c>
      <c r="C34" s="69" t="str">
        <f>IF(G35&gt;$B$1,F34,"")</f>
        <v/>
      </c>
      <c r="D34" s="69" t="e">
        <f>RANK(C34,$C$4:$C$120)</f>
        <v>#VALUE!</v>
      </c>
      <c r="E34" s="42" t="s">
        <v>15</v>
      </c>
      <c r="F34" s="43">
        <f>SUM(H34:AA34)</f>
        <v>2900.5141110069067</v>
      </c>
      <c r="G34" s="44">
        <f>G35</f>
        <v>8</v>
      </c>
      <c r="H34" s="45">
        <v>418.72003577055278</v>
      </c>
      <c r="I34" s="45">
        <v>397.95512107458609</v>
      </c>
      <c r="J34" s="45">
        <v>344.9926193238955</v>
      </c>
      <c r="K34" s="45">
        <v>439.41705858531412</v>
      </c>
      <c r="L34" s="45">
        <v>391.49121727026187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405.98401471172144</v>
      </c>
      <c r="U34" s="45">
        <v>325.96908461403751</v>
      </c>
      <c r="V34" s="45">
        <v>0</v>
      </c>
      <c r="W34" s="45">
        <v>0</v>
      </c>
      <c r="X34" s="45">
        <v>0</v>
      </c>
      <c r="Y34" s="45">
        <v>0</v>
      </c>
      <c r="Z34" s="45">
        <v>175.98495965653728</v>
      </c>
      <c r="AA34" s="45">
        <v>0</v>
      </c>
      <c r="AB34" s="46">
        <v>1161.6677761690344</v>
      </c>
      <c r="AC34" s="47">
        <v>3</v>
      </c>
      <c r="AD34" s="48">
        <v>6</v>
      </c>
      <c r="AE34" s="46">
        <v>0</v>
      </c>
      <c r="AF34" s="47">
        <v>2</v>
      </c>
      <c r="AG34" s="48">
        <v>0</v>
      </c>
      <c r="AH34" s="46">
        <v>0</v>
      </c>
      <c r="AI34" s="47">
        <v>0</v>
      </c>
      <c r="AJ34" s="48">
        <v>0</v>
      </c>
      <c r="AK34" s="46">
        <v>0</v>
      </c>
      <c r="AL34" s="47">
        <v>2</v>
      </c>
      <c r="AM34" s="48">
        <v>0</v>
      </c>
      <c r="AN34" s="46">
        <v>0</v>
      </c>
      <c r="AO34" s="47">
        <v>1</v>
      </c>
      <c r="AP34" s="48">
        <v>0</v>
      </c>
    </row>
    <row r="35" spans="1:42" x14ac:dyDescent="0.2">
      <c r="A35" s="51"/>
      <c r="B35" s="41"/>
      <c r="C35" s="69"/>
      <c r="D35" s="69"/>
      <c r="E35" s="49" t="s">
        <v>69</v>
      </c>
      <c r="F35" s="49"/>
      <c r="G35" s="49">
        <f>COUNTIF(H35:AA35,"&gt;0")</f>
        <v>8</v>
      </c>
      <c r="H35" s="50">
        <v>13.3</v>
      </c>
      <c r="I35" s="50">
        <v>27.7</v>
      </c>
      <c r="J35" s="50">
        <v>62.1</v>
      </c>
      <c r="K35" s="50">
        <v>155.1</v>
      </c>
      <c r="L35" s="50">
        <v>331.7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512</v>
      </c>
      <c r="U35" s="50">
        <v>1078</v>
      </c>
      <c r="V35" s="50">
        <v>0</v>
      </c>
      <c r="W35" s="50">
        <v>0</v>
      </c>
      <c r="X35" s="50">
        <v>0</v>
      </c>
      <c r="Y35" s="50">
        <v>0</v>
      </c>
      <c r="Z35" s="50">
        <v>14.75</v>
      </c>
      <c r="AA35" s="50">
        <v>0</v>
      </c>
      <c r="AB35" s="40">
        <v>0</v>
      </c>
      <c r="AC35" s="19">
        <v>0</v>
      </c>
      <c r="AD35" s="35"/>
      <c r="AE35" s="40"/>
      <c r="AF35" s="19"/>
      <c r="AG35" s="35"/>
      <c r="AH35" s="40"/>
      <c r="AI35" s="19"/>
      <c r="AJ35" s="35"/>
      <c r="AK35" s="40"/>
      <c r="AL35" s="19"/>
      <c r="AM35" s="35"/>
      <c r="AN35" s="40"/>
      <c r="AO35" s="19"/>
      <c r="AP35" s="35"/>
    </row>
    <row r="36" spans="1:42" x14ac:dyDescent="0.2">
      <c r="A36" s="51" t="s">
        <v>233</v>
      </c>
      <c r="B36" s="41">
        <v>36</v>
      </c>
      <c r="C36" s="69">
        <f>IF(G37&gt;$B$1,F36,"")</f>
        <v>4190.0564333949915</v>
      </c>
      <c r="D36" s="69">
        <f>RANK(C36,$C$4:$C$120)</f>
        <v>5</v>
      </c>
      <c r="E36" s="42" t="s">
        <v>15</v>
      </c>
      <c r="F36" s="43">
        <f>SUM(H36:AA36)</f>
        <v>4190.0564333949915</v>
      </c>
      <c r="G36" s="44">
        <f>G37</f>
        <v>13</v>
      </c>
      <c r="H36" s="45">
        <v>0</v>
      </c>
      <c r="I36" s="45">
        <v>263.39152322659629</v>
      </c>
      <c r="J36" s="45">
        <v>214.37652433755508</v>
      </c>
      <c r="K36" s="45">
        <v>0</v>
      </c>
      <c r="L36" s="45">
        <v>0</v>
      </c>
      <c r="M36" s="45">
        <v>545.56353383278156</v>
      </c>
      <c r="N36" s="45">
        <v>438.48418184544573</v>
      </c>
      <c r="O36" s="45">
        <v>676.21873542785852</v>
      </c>
      <c r="P36" s="45">
        <v>0</v>
      </c>
      <c r="Q36" s="45">
        <v>0</v>
      </c>
      <c r="R36" s="45">
        <v>0</v>
      </c>
      <c r="S36" s="45">
        <v>0</v>
      </c>
      <c r="T36" s="45">
        <v>147.97100518539222</v>
      </c>
      <c r="U36" s="45">
        <v>137.14799481620551</v>
      </c>
      <c r="V36" s="45">
        <v>250.57744780652234</v>
      </c>
      <c r="W36" s="45">
        <v>231.49374957680271</v>
      </c>
      <c r="X36" s="45">
        <v>419.71576102675618</v>
      </c>
      <c r="Y36" s="45">
        <v>171.35910637406698</v>
      </c>
      <c r="Z36" s="45">
        <v>359.70644850784271</v>
      </c>
      <c r="AA36" s="45">
        <v>334.05042143116566</v>
      </c>
      <c r="AB36" s="46">
        <v>0</v>
      </c>
      <c r="AC36" s="47">
        <v>2</v>
      </c>
      <c r="AD36" s="48">
        <v>0</v>
      </c>
      <c r="AE36" s="46">
        <v>0</v>
      </c>
      <c r="AF36" s="47">
        <v>3</v>
      </c>
      <c r="AG36" s="48">
        <v>0</v>
      </c>
      <c r="AH36" s="46">
        <v>0</v>
      </c>
      <c r="AI36" s="47">
        <v>0</v>
      </c>
      <c r="AJ36" s="48">
        <v>0</v>
      </c>
      <c r="AK36" s="46">
        <v>767.19019738492284</v>
      </c>
      <c r="AL36" s="47">
        <v>4</v>
      </c>
      <c r="AM36" s="48">
        <v>2</v>
      </c>
      <c r="AN36" s="46">
        <v>1284.8317373398315</v>
      </c>
      <c r="AO36" s="47">
        <v>4</v>
      </c>
      <c r="AP36" s="48">
        <v>1</v>
      </c>
    </row>
    <row r="37" spans="1:42" x14ac:dyDescent="0.2">
      <c r="A37" s="51"/>
      <c r="B37" s="41"/>
      <c r="C37" s="69"/>
      <c r="D37" s="69"/>
      <c r="E37" s="49" t="s">
        <v>69</v>
      </c>
      <c r="F37" s="49"/>
      <c r="G37" s="49">
        <f>COUNTIF(H37:AA37,"&gt;0")</f>
        <v>13</v>
      </c>
      <c r="H37" s="50">
        <v>0</v>
      </c>
      <c r="I37" s="50">
        <v>29.8</v>
      </c>
      <c r="J37" s="50">
        <v>66.7</v>
      </c>
      <c r="K37" s="50">
        <v>0</v>
      </c>
      <c r="L37" s="50">
        <v>0</v>
      </c>
      <c r="M37" s="50">
        <v>651</v>
      </c>
      <c r="N37" s="50">
        <v>1163.1400000000001</v>
      </c>
      <c r="O37" s="50">
        <v>2385.08</v>
      </c>
      <c r="P37" s="50">
        <v>0</v>
      </c>
      <c r="Q37" s="50">
        <v>0</v>
      </c>
      <c r="R37" s="50">
        <v>0</v>
      </c>
      <c r="S37" s="50">
        <v>0</v>
      </c>
      <c r="T37" s="50">
        <v>362</v>
      </c>
      <c r="U37" s="50">
        <v>876</v>
      </c>
      <c r="V37" s="50">
        <v>130</v>
      </c>
      <c r="W37" s="50">
        <v>245.00000000000003</v>
      </c>
      <c r="X37" s="50">
        <v>8.89</v>
      </c>
      <c r="Y37" s="50">
        <v>18.62</v>
      </c>
      <c r="Z37" s="50">
        <v>24.59</v>
      </c>
      <c r="AA37" s="50">
        <v>32.43</v>
      </c>
      <c r="AB37" s="40">
        <v>0</v>
      </c>
      <c r="AC37" s="19">
        <v>0</v>
      </c>
      <c r="AD37" s="35"/>
      <c r="AE37" s="40"/>
      <c r="AF37" s="19"/>
      <c r="AG37" s="35"/>
      <c r="AH37" s="40"/>
      <c r="AI37" s="19"/>
      <c r="AJ37" s="35"/>
      <c r="AK37" s="40"/>
      <c r="AL37" s="19"/>
      <c r="AM37" s="35"/>
      <c r="AN37" s="40"/>
      <c r="AO37" s="19"/>
      <c r="AP37" s="35"/>
    </row>
    <row r="38" spans="1:42" x14ac:dyDescent="0.2">
      <c r="A38" s="51" t="s">
        <v>236</v>
      </c>
      <c r="B38" s="41">
        <v>43</v>
      </c>
      <c r="C38" s="69" t="str">
        <f>IF(G39&gt;$B$1,F38,"")</f>
        <v/>
      </c>
      <c r="D38" s="69" t="e">
        <f>RANK(C38,$C$4:$C$120)</f>
        <v>#VALUE!</v>
      </c>
      <c r="E38" s="42" t="s">
        <v>15</v>
      </c>
      <c r="F38" s="43">
        <f>SUM(H38:AA38)</f>
        <v>1576.0133559034639</v>
      </c>
      <c r="G38" s="44">
        <f>G39</f>
        <v>5</v>
      </c>
      <c r="H38" s="45">
        <v>418.72003577055278</v>
      </c>
      <c r="I38" s="45">
        <v>414.18471994409549</v>
      </c>
      <c r="J38" s="45">
        <v>394.82313203875304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206.23123809523617</v>
      </c>
      <c r="U38" s="45">
        <v>142.05423005482629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6">
        <v>1227.7278877534013</v>
      </c>
      <c r="AC38" s="47">
        <v>3</v>
      </c>
      <c r="AD38" s="48">
        <v>5</v>
      </c>
      <c r="AE38" s="46">
        <v>0</v>
      </c>
      <c r="AF38" s="47">
        <v>0</v>
      </c>
      <c r="AG38" s="48">
        <v>0</v>
      </c>
      <c r="AH38" s="46">
        <v>0</v>
      </c>
      <c r="AI38" s="47">
        <v>0</v>
      </c>
      <c r="AJ38" s="48">
        <v>0</v>
      </c>
      <c r="AK38" s="46">
        <v>0</v>
      </c>
      <c r="AL38" s="47">
        <v>2</v>
      </c>
      <c r="AM38" s="48">
        <v>0</v>
      </c>
      <c r="AN38" s="46">
        <v>0</v>
      </c>
      <c r="AO38" s="47">
        <v>0</v>
      </c>
      <c r="AP38" s="48">
        <v>0</v>
      </c>
    </row>
    <row r="39" spans="1:42" x14ac:dyDescent="0.2">
      <c r="A39" s="51"/>
      <c r="B39" s="41"/>
      <c r="C39" s="69"/>
      <c r="D39" s="69"/>
      <c r="E39" s="49" t="s">
        <v>69</v>
      </c>
      <c r="F39" s="49"/>
      <c r="G39" s="49">
        <f>COUNTIF(H39:AA39,"&gt;0")</f>
        <v>5</v>
      </c>
      <c r="H39" s="50">
        <v>13.3</v>
      </c>
      <c r="I39" s="50">
        <v>27.47</v>
      </c>
      <c r="J39" s="50">
        <v>60.56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400</v>
      </c>
      <c r="U39" s="50">
        <v>882</v>
      </c>
      <c r="V39" s="50">
        <v>0</v>
      </c>
      <c r="W39" s="50">
        <v>0</v>
      </c>
      <c r="X39" s="50">
        <v>0</v>
      </c>
      <c r="Y39" s="50">
        <v>0</v>
      </c>
      <c r="Z39" s="50">
        <v>0</v>
      </c>
      <c r="AA39" s="50">
        <v>0</v>
      </c>
      <c r="AB39" s="40">
        <v>0</v>
      </c>
      <c r="AC39" s="19">
        <v>0</v>
      </c>
      <c r="AD39" s="35"/>
      <c r="AE39" s="40"/>
      <c r="AF39" s="19"/>
      <c r="AG39" s="35"/>
      <c r="AH39" s="40"/>
      <c r="AI39" s="19"/>
      <c r="AJ39" s="35"/>
      <c r="AK39" s="40"/>
      <c r="AL39" s="19"/>
      <c r="AM39" s="35"/>
      <c r="AN39" s="40"/>
      <c r="AO39" s="19"/>
      <c r="AP39" s="35"/>
    </row>
    <row r="40" spans="1:42" x14ac:dyDescent="0.2">
      <c r="A40" s="51" t="s">
        <v>18</v>
      </c>
      <c r="B40" s="41">
        <v>30</v>
      </c>
      <c r="C40" s="57" t="str">
        <f>IF(G41&gt;$B$1,F40,"")</f>
        <v/>
      </c>
      <c r="D40" s="69" t="e">
        <f>RANK(C40,$C$4:$C$120)</f>
        <v>#VALUE!</v>
      </c>
      <c r="E40" s="42" t="s">
        <v>15</v>
      </c>
      <c r="F40" s="43">
        <f>SUM(H40:AA40)</f>
        <v>3674.0820577682125</v>
      </c>
      <c r="G40" s="44">
        <f>G41</f>
        <v>6</v>
      </c>
      <c r="H40" s="45">
        <v>518.65836411889745</v>
      </c>
      <c r="I40" s="45">
        <v>589.72395044404016</v>
      </c>
      <c r="J40" s="45">
        <v>551.97245214383668</v>
      </c>
      <c r="K40" s="45">
        <v>720.71123700381065</v>
      </c>
      <c r="L40" s="45">
        <v>669.50318421798943</v>
      </c>
      <c r="M40" s="45">
        <v>623.51286983963826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6">
        <v>1660.3547667067742</v>
      </c>
      <c r="AC40" s="47">
        <v>3</v>
      </c>
      <c r="AD40" s="48">
        <v>3</v>
      </c>
      <c r="AE40" s="46">
        <v>0</v>
      </c>
      <c r="AF40" s="47">
        <v>3</v>
      </c>
      <c r="AG40" s="48">
        <v>0</v>
      </c>
      <c r="AH40" s="46">
        <v>0</v>
      </c>
      <c r="AI40" s="47">
        <v>0</v>
      </c>
      <c r="AJ40" s="48">
        <v>0</v>
      </c>
      <c r="AK40" s="46">
        <v>0</v>
      </c>
      <c r="AL40" s="47">
        <v>0</v>
      </c>
      <c r="AM40" s="48">
        <v>0</v>
      </c>
      <c r="AN40" s="46">
        <v>0</v>
      </c>
      <c r="AO40" s="47">
        <v>0</v>
      </c>
      <c r="AP40" s="48">
        <v>0</v>
      </c>
    </row>
    <row r="41" spans="1:42" ht="13.5" thickBot="1" x14ac:dyDescent="0.25">
      <c r="A41" s="51"/>
      <c r="B41" s="41"/>
      <c r="C41" s="57"/>
      <c r="D41" s="69"/>
      <c r="E41" s="49" t="s">
        <v>69</v>
      </c>
      <c r="F41" s="49"/>
      <c r="G41" s="49">
        <f>COUNTIF(H41:AA41,"&gt;0")</f>
        <v>6</v>
      </c>
      <c r="H41" s="50">
        <v>12.71</v>
      </c>
      <c r="I41" s="50">
        <v>25.2</v>
      </c>
      <c r="J41" s="50">
        <v>56.2</v>
      </c>
      <c r="K41" s="50">
        <v>130.6</v>
      </c>
      <c r="L41" s="50">
        <v>281.8</v>
      </c>
      <c r="M41" s="50">
        <v>624.5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0</v>
      </c>
      <c r="U41" s="50">
        <v>0</v>
      </c>
      <c r="V41" s="50">
        <v>0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  <c r="AB41" s="52">
        <v>0</v>
      </c>
      <c r="AC41" s="23">
        <v>0</v>
      </c>
      <c r="AD41" s="36"/>
      <c r="AE41" s="52"/>
      <c r="AF41" s="23"/>
      <c r="AG41" s="36"/>
      <c r="AH41" s="52"/>
      <c r="AI41" s="23"/>
      <c r="AJ41" s="36"/>
      <c r="AK41" s="52"/>
      <c r="AL41" s="23"/>
      <c r="AM41" s="36"/>
      <c r="AN41" s="52"/>
      <c r="AO41" s="23"/>
      <c r="AP41" s="36"/>
    </row>
    <row r="43" spans="1:42" x14ac:dyDescent="0.2"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</row>
    <row r="44" spans="1:42" x14ac:dyDescent="0.2">
      <c r="A44"/>
      <c r="B44" s="39"/>
    </row>
    <row r="45" spans="1:42" x14ac:dyDescent="0.2">
      <c r="A45"/>
      <c r="B45" s="39"/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</row>
    <row r="46" spans="1:42" x14ac:dyDescent="0.2">
      <c r="A46"/>
      <c r="B46" s="39"/>
    </row>
    <row r="47" spans="1:42" x14ac:dyDescent="0.2">
      <c r="A47"/>
      <c r="B47" s="39"/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</row>
    <row r="48" spans="1:42" x14ac:dyDescent="0.2">
      <c r="A48"/>
      <c r="B48" s="39"/>
    </row>
    <row r="49" spans="1:27" x14ac:dyDescent="0.2">
      <c r="A49"/>
      <c r="B49" s="39"/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</row>
    <row r="50" spans="1:27" x14ac:dyDescent="0.2">
      <c r="A50"/>
      <c r="B50" s="39"/>
    </row>
    <row r="51" spans="1:27" x14ac:dyDescent="0.2">
      <c r="A51"/>
      <c r="B51" s="39"/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</row>
    <row r="52" spans="1:27" x14ac:dyDescent="0.2">
      <c r="A52"/>
      <c r="B52" s="39"/>
    </row>
    <row r="53" spans="1:27" x14ac:dyDescent="0.2">
      <c r="A53"/>
      <c r="B53" s="39"/>
    </row>
    <row r="54" spans="1:27" x14ac:dyDescent="0.2">
      <c r="A54"/>
      <c r="B54" s="39"/>
    </row>
  </sheetData>
  <autoFilter ref="A2:B25" xr:uid="{00000000-0009-0000-0000-000001000000}"/>
  <mergeCells count="48">
    <mergeCell ref="C4:C5"/>
    <mergeCell ref="D4:D5"/>
    <mergeCell ref="G1:G3"/>
    <mergeCell ref="A2:A3"/>
    <mergeCell ref="B2:B3"/>
    <mergeCell ref="C2:C3"/>
    <mergeCell ref="D2:D3"/>
    <mergeCell ref="F2:F3"/>
    <mergeCell ref="AB2:AD2"/>
    <mergeCell ref="AE2:AG2"/>
    <mergeCell ref="AH2:AJ2"/>
    <mergeCell ref="AK2:AM2"/>
    <mergeCell ref="AN2:AP2"/>
    <mergeCell ref="C6:C7"/>
    <mergeCell ref="D6:D7"/>
    <mergeCell ref="C8:C9"/>
    <mergeCell ref="D8:D9"/>
    <mergeCell ref="C10:C11"/>
    <mergeCell ref="D10:D11"/>
    <mergeCell ref="C12:C13"/>
    <mergeCell ref="D12:D13"/>
    <mergeCell ref="C14:C15"/>
    <mergeCell ref="D14:D15"/>
    <mergeCell ref="C16:C17"/>
    <mergeCell ref="D16:D17"/>
    <mergeCell ref="C18:C19"/>
    <mergeCell ref="D18:D19"/>
    <mergeCell ref="C20:C21"/>
    <mergeCell ref="D20:D21"/>
    <mergeCell ref="C22:C23"/>
    <mergeCell ref="D22:D23"/>
    <mergeCell ref="C24:C25"/>
    <mergeCell ref="D24:D25"/>
    <mergeCell ref="C26:C27"/>
    <mergeCell ref="D26:D27"/>
    <mergeCell ref="C28:C29"/>
    <mergeCell ref="D28:D29"/>
    <mergeCell ref="C36:C37"/>
    <mergeCell ref="D36:D37"/>
    <mergeCell ref="D40:D41"/>
    <mergeCell ref="C30:C31"/>
    <mergeCell ref="D30:D31"/>
    <mergeCell ref="C32:C33"/>
    <mergeCell ref="D32:D33"/>
    <mergeCell ref="C34:C35"/>
    <mergeCell ref="D34:D35"/>
    <mergeCell ref="C38:C39"/>
    <mergeCell ref="D38:D39"/>
  </mergeCells>
  <conditionalFormatting sqref="H42:AA142">
    <cfRule type="cellIs" dxfId="43" priority="4" operator="between">
      <formula>0.00001</formula>
      <formula>1</formula>
    </cfRule>
  </conditionalFormatting>
  <conditionalFormatting sqref="H40:AA41">
    <cfRule type="cellIs" dxfId="42" priority="1" operator="between">
      <formula>0.00001</formula>
      <formula>1</formula>
    </cfRule>
  </conditionalFormatting>
  <conditionalFormatting sqref="H4:AA39">
    <cfRule type="cellIs" dxfId="41" priority="2" operator="between">
      <formula>0.00001</formula>
      <formula>1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W51"/>
  <sheetViews>
    <sheetView tabSelected="1" zoomScale="90" zoomScaleNormal="90" workbookViewId="0">
      <pane xSplit="7" ySplit="3" topLeftCell="H4" activePane="bottomRight" state="frozen"/>
      <selection activeCell="C24" sqref="C24"/>
      <selection pane="topRight" activeCell="C24" sqref="C24"/>
      <selection pane="bottomLeft" activeCell="C24" sqref="C24"/>
      <selection pane="bottomRight" activeCell="H4" sqref="H4:AW41"/>
    </sheetView>
  </sheetViews>
  <sheetFormatPr defaultColWidth="9.140625" defaultRowHeight="12.75" x14ac:dyDescent="0.2"/>
  <cols>
    <col min="1" max="1" width="25" style="1" customWidth="1"/>
    <col min="2" max="2" width="5.28515625" style="1" customWidth="1"/>
    <col min="3" max="3" width="7.5703125" style="1" customWidth="1"/>
    <col min="4" max="4" width="7.42578125" style="62" customWidth="1"/>
    <col min="5" max="5" width="12.42578125" style="1" customWidth="1"/>
    <col min="6" max="6" width="11.42578125" style="1" customWidth="1"/>
    <col min="7" max="7" width="9.140625" style="12"/>
    <col min="8" max="8" width="12.42578125" style="1" customWidth="1"/>
    <col min="9" max="10" width="9.28515625" style="1" customWidth="1"/>
    <col min="11" max="14" width="9.42578125" style="1" customWidth="1"/>
    <col min="15" max="25" width="9.28515625" style="1" customWidth="1"/>
    <col min="26" max="27" width="9.42578125" style="1" customWidth="1"/>
    <col min="28" max="43" width="9.28515625" style="1" customWidth="1"/>
    <col min="44" max="16384" width="9.140625" style="1"/>
  </cols>
  <sheetData>
    <row r="1" spans="1:49" x14ac:dyDescent="0.2">
      <c r="A1" s="37" t="s">
        <v>34</v>
      </c>
      <c r="B1" s="37">
        <v>11</v>
      </c>
      <c r="F1" s="39"/>
      <c r="G1" s="73" t="s">
        <v>35</v>
      </c>
      <c r="H1" s="39">
        <v>1</v>
      </c>
      <c r="I1" s="39">
        <f>H1+1</f>
        <v>2</v>
      </c>
      <c r="J1" s="39">
        <f t="shared" ref="J1:AB1" si="0">I1+1</f>
        <v>3</v>
      </c>
      <c r="K1" s="39">
        <f t="shared" si="0"/>
        <v>4</v>
      </c>
      <c r="L1" s="39">
        <f t="shared" si="0"/>
        <v>5</v>
      </c>
      <c r="M1" s="39">
        <f t="shared" si="0"/>
        <v>6</v>
      </c>
      <c r="N1" s="39">
        <f t="shared" si="0"/>
        <v>7</v>
      </c>
      <c r="O1" s="39">
        <f t="shared" si="0"/>
        <v>8</v>
      </c>
      <c r="P1" s="39">
        <f t="shared" si="0"/>
        <v>9</v>
      </c>
      <c r="Q1" s="39"/>
      <c r="R1" s="39"/>
      <c r="S1" s="39">
        <v>21</v>
      </c>
      <c r="T1" s="39">
        <v>11</v>
      </c>
      <c r="U1" s="39"/>
      <c r="V1" s="39"/>
      <c r="W1" s="39">
        <f>T1+1</f>
        <v>12</v>
      </c>
      <c r="X1" s="39">
        <f t="shared" si="0"/>
        <v>13</v>
      </c>
      <c r="Y1" s="39">
        <f t="shared" si="0"/>
        <v>14</v>
      </c>
      <c r="Z1" s="39">
        <f t="shared" si="0"/>
        <v>15</v>
      </c>
      <c r="AA1" s="39">
        <f t="shared" si="0"/>
        <v>16</v>
      </c>
      <c r="AB1" s="39">
        <f t="shared" si="0"/>
        <v>17</v>
      </c>
      <c r="AC1" s="39">
        <v>17</v>
      </c>
      <c r="AD1" s="39">
        <v>17</v>
      </c>
      <c r="AE1" s="39">
        <f>AB1+1</f>
        <v>18</v>
      </c>
      <c r="AF1" s="39">
        <f>AE1</f>
        <v>18</v>
      </c>
      <c r="AG1" s="39">
        <f>AF1</f>
        <v>18</v>
      </c>
      <c r="AH1" s="39">
        <f>AG1</f>
        <v>18</v>
      </c>
      <c r="AI1" s="39">
        <f>AH1</f>
        <v>18</v>
      </c>
      <c r="AJ1" s="39">
        <f>AE1+1</f>
        <v>19</v>
      </c>
      <c r="AK1" s="39">
        <f>AJ1</f>
        <v>19</v>
      </c>
      <c r="AL1" s="39">
        <f>AK1</f>
        <v>19</v>
      </c>
      <c r="AM1" s="53">
        <f>AJ1+1</f>
        <v>20</v>
      </c>
      <c r="AN1" s="53">
        <f>AM1</f>
        <v>20</v>
      </c>
      <c r="AO1" s="53">
        <f>AN1</f>
        <v>20</v>
      </c>
      <c r="AP1" s="53">
        <f>AO1</f>
        <v>20</v>
      </c>
      <c r="AQ1" s="53">
        <f>AP1</f>
        <v>20</v>
      </c>
    </row>
    <row r="2" spans="1:49" ht="38.25" x14ac:dyDescent="0.2">
      <c r="A2" s="74" t="s">
        <v>70</v>
      </c>
      <c r="B2" s="75" t="s">
        <v>37</v>
      </c>
      <c r="C2" s="75" t="s">
        <v>38</v>
      </c>
      <c r="D2" s="75" t="s">
        <v>39</v>
      </c>
      <c r="F2" s="76" t="s">
        <v>40</v>
      </c>
      <c r="G2" s="73"/>
      <c r="H2" s="63" t="s">
        <v>41</v>
      </c>
      <c r="I2" s="63" t="s">
        <v>42</v>
      </c>
      <c r="J2" s="63" t="s">
        <v>43</v>
      </c>
      <c r="K2" s="63" t="s">
        <v>44</v>
      </c>
      <c r="L2" s="63" t="s">
        <v>45</v>
      </c>
      <c r="M2" s="63" t="s">
        <v>46</v>
      </c>
      <c r="N2" s="63" t="s">
        <v>47</v>
      </c>
      <c r="O2" s="63" t="s">
        <v>48</v>
      </c>
      <c r="P2" s="54" t="s">
        <v>49</v>
      </c>
      <c r="Q2" s="54" t="s">
        <v>237</v>
      </c>
      <c r="R2" s="54" t="s">
        <v>238</v>
      </c>
      <c r="S2" s="54" t="s">
        <v>50</v>
      </c>
      <c r="T2" s="54" t="s">
        <v>239</v>
      </c>
      <c r="U2" s="54" t="s">
        <v>240</v>
      </c>
      <c r="V2" s="54" t="s">
        <v>241</v>
      </c>
      <c r="W2" s="54" t="s">
        <v>52</v>
      </c>
      <c r="X2" s="63" t="s">
        <v>53</v>
      </c>
      <c r="Y2" s="63" t="s">
        <v>54</v>
      </c>
      <c r="Z2" s="63" t="s">
        <v>55</v>
      </c>
      <c r="AA2" s="63" t="s">
        <v>56</v>
      </c>
      <c r="AB2" s="54" t="s">
        <v>57</v>
      </c>
      <c r="AC2" s="54" t="s">
        <v>71</v>
      </c>
      <c r="AD2" s="54" t="s">
        <v>72</v>
      </c>
      <c r="AE2" s="54" t="s">
        <v>58</v>
      </c>
      <c r="AF2" s="54" t="s">
        <v>73</v>
      </c>
      <c r="AG2" s="54" t="s">
        <v>74</v>
      </c>
      <c r="AH2" s="54" t="s">
        <v>75</v>
      </c>
      <c r="AI2" s="54" t="s">
        <v>76</v>
      </c>
      <c r="AJ2" s="54" t="s">
        <v>59</v>
      </c>
      <c r="AK2" s="54" t="s">
        <v>77</v>
      </c>
      <c r="AL2" s="54" t="s">
        <v>78</v>
      </c>
      <c r="AM2" s="54" t="s">
        <v>60</v>
      </c>
      <c r="AN2" s="54" t="s">
        <v>79</v>
      </c>
      <c r="AO2" s="54" t="s">
        <v>80</v>
      </c>
      <c r="AP2" s="54" t="s">
        <v>81</v>
      </c>
      <c r="AQ2" s="54" t="s">
        <v>82</v>
      </c>
      <c r="AR2" s="1" t="s">
        <v>61</v>
      </c>
      <c r="AS2" s="1" t="s">
        <v>83</v>
      </c>
      <c r="AT2" s="1" t="s">
        <v>84</v>
      </c>
      <c r="AU2" s="1" t="s">
        <v>63</v>
      </c>
      <c r="AV2" s="1" t="s">
        <v>64</v>
      </c>
      <c r="AW2" s="1" t="s">
        <v>65</v>
      </c>
    </row>
    <row r="3" spans="1:49" x14ac:dyDescent="0.2">
      <c r="A3" s="74"/>
      <c r="B3" s="75"/>
      <c r="C3" s="75"/>
      <c r="D3" s="75"/>
      <c r="F3" s="76"/>
      <c r="G3" s="73"/>
      <c r="H3" s="39" t="s">
        <v>66</v>
      </c>
      <c r="I3" s="39" t="s">
        <v>66</v>
      </c>
      <c r="J3" s="39" t="s">
        <v>66</v>
      </c>
      <c r="K3" s="39" t="s">
        <v>66</v>
      </c>
      <c r="L3" s="39" t="s">
        <v>66</v>
      </c>
      <c r="M3" s="39" t="s">
        <v>66</v>
      </c>
      <c r="N3" s="39" t="s">
        <v>66</v>
      </c>
      <c r="O3" s="39" t="s">
        <v>66</v>
      </c>
      <c r="P3" s="39" t="s">
        <v>66</v>
      </c>
      <c r="Q3" s="39"/>
      <c r="R3" s="39"/>
      <c r="S3" s="39" t="s">
        <v>66</v>
      </c>
      <c r="T3" s="39" t="s">
        <v>66</v>
      </c>
      <c r="U3" s="39"/>
      <c r="V3" s="39"/>
      <c r="W3" s="39" t="s">
        <v>66</v>
      </c>
      <c r="X3" s="39" t="s">
        <v>67</v>
      </c>
      <c r="Y3" s="39" t="s">
        <v>67</v>
      </c>
      <c r="Z3" s="39" t="s">
        <v>67</v>
      </c>
      <c r="AA3" s="39" t="s">
        <v>67</v>
      </c>
      <c r="AB3" s="39" t="s">
        <v>68</v>
      </c>
      <c r="AC3" s="39" t="s">
        <v>68</v>
      </c>
      <c r="AD3" s="39" t="s">
        <v>68</v>
      </c>
      <c r="AE3" s="39" t="s">
        <v>68</v>
      </c>
      <c r="AF3" s="39" t="s">
        <v>68</v>
      </c>
      <c r="AG3" s="39" t="s">
        <v>68</v>
      </c>
      <c r="AH3" s="39" t="s">
        <v>68</v>
      </c>
      <c r="AI3" s="39" t="s">
        <v>68</v>
      </c>
      <c r="AJ3" s="39" t="s">
        <v>68</v>
      </c>
      <c r="AK3" s="39" t="s">
        <v>68</v>
      </c>
      <c r="AL3" s="39" t="s">
        <v>68</v>
      </c>
      <c r="AM3" s="39" t="s">
        <v>68</v>
      </c>
      <c r="AN3" s="39" t="s">
        <v>68</v>
      </c>
      <c r="AO3" s="39" t="s">
        <v>68</v>
      </c>
      <c r="AP3" s="39" t="s">
        <v>68</v>
      </c>
      <c r="AQ3" s="39" t="s">
        <v>68</v>
      </c>
    </row>
    <row r="4" spans="1:49" x14ac:dyDescent="0.2">
      <c r="A4" s="13" t="s">
        <v>17</v>
      </c>
      <c r="B4" s="41">
        <v>47</v>
      </c>
      <c r="C4" s="69">
        <f>IF(G5&gt;$B$1,F4,"")</f>
        <v>7285.0632760809385</v>
      </c>
      <c r="D4" s="60">
        <f>RANK(C4,$C$4:$C$120)</f>
        <v>3</v>
      </c>
      <c r="E4" s="42" t="s">
        <v>15</v>
      </c>
      <c r="F4" s="43">
        <f>H4+I4+J4+K4+L4+N4++M4+O4+MAX(P4:R4)+S4+MAX(T4:V4)+W4+X4+Y4+Z4+AA4+MAX(AB4:AD4)+MAX(AE4:AI4)+MAX(AJ4:AL4)+MAX(AM4:AQ4)</f>
        <v>7285.0632760809385</v>
      </c>
      <c r="G4" s="44">
        <f>G5</f>
        <v>17</v>
      </c>
      <c r="H4" s="45">
        <v>259.09430281630529</v>
      </c>
      <c r="I4" s="45">
        <v>397.60553022378326</v>
      </c>
      <c r="J4" s="45">
        <v>314.0625877804199</v>
      </c>
      <c r="K4" s="45">
        <v>666.33443570210454</v>
      </c>
      <c r="L4" s="45">
        <v>692.6178704284855</v>
      </c>
      <c r="M4" s="45">
        <v>663.11982140078817</v>
      </c>
      <c r="N4" s="45">
        <v>607.37442312156168</v>
      </c>
      <c r="O4" s="45">
        <v>791.31708183837009</v>
      </c>
      <c r="P4" s="45">
        <v>0</v>
      </c>
      <c r="Q4" s="45">
        <v>0</v>
      </c>
      <c r="R4" s="45">
        <v>0</v>
      </c>
      <c r="S4" s="45">
        <v>537.13063202292039</v>
      </c>
      <c r="T4" s="45">
        <v>0</v>
      </c>
      <c r="U4" s="45">
        <v>0</v>
      </c>
      <c r="V4" s="45">
        <v>0</v>
      </c>
      <c r="W4" s="45">
        <v>532.79478869415641</v>
      </c>
      <c r="X4" s="45">
        <v>233.99048054375609</v>
      </c>
      <c r="Y4" s="45">
        <v>251.10399935662321</v>
      </c>
      <c r="Z4" s="45">
        <v>265.34991297337649</v>
      </c>
      <c r="AA4" s="45">
        <v>0</v>
      </c>
      <c r="AB4" s="45">
        <v>385.07203052661583</v>
      </c>
      <c r="AC4" s="45">
        <v>0</v>
      </c>
      <c r="AD4" s="45">
        <v>0</v>
      </c>
      <c r="AE4" s="45">
        <v>229.95541573158596</v>
      </c>
      <c r="AF4" s="45">
        <v>0</v>
      </c>
      <c r="AG4" s="45">
        <v>0</v>
      </c>
      <c r="AH4" s="45">
        <v>0</v>
      </c>
      <c r="AI4" s="45">
        <v>0</v>
      </c>
      <c r="AJ4" s="45">
        <v>325.39900200156154</v>
      </c>
      <c r="AK4" s="45">
        <v>0</v>
      </c>
      <c r="AL4" s="45">
        <v>0</v>
      </c>
      <c r="AM4" s="45">
        <v>132.74096091852445</v>
      </c>
      <c r="AN4" s="45">
        <v>0</v>
      </c>
      <c r="AO4" s="45">
        <v>0</v>
      </c>
      <c r="AP4" s="45">
        <v>0</v>
      </c>
      <c r="AQ4" s="45">
        <v>0</v>
      </c>
      <c r="AR4" s="55">
        <v>970.76242082050851</v>
      </c>
      <c r="AS4" s="55">
        <v>2022.0721275313781</v>
      </c>
      <c r="AT4" s="55">
        <v>1398.6915049599318</v>
      </c>
      <c r="AU4" s="55">
        <v>1069.9254207170768</v>
      </c>
      <c r="AV4" s="55">
        <v>750.44439287375576</v>
      </c>
      <c r="AW4" s="55">
        <v>1073.1674091782877</v>
      </c>
    </row>
    <row r="5" spans="1:49" x14ac:dyDescent="0.2">
      <c r="A5" s="13"/>
      <c r="B5" s="41"/>
      <c r="C5" s="69"/>
      <c r="D5" s="60"/>
      <c r="E5" s="49" t="s">
        <v>69</v>
      </c>
      <c r="F5" s="49"/>
      <c r="G5" s="56">
        <f>COUNTIF(H4:O4,"&gt;0")+IF(COUNTIF(P4:R4,"&gt;0")&gt;0,1,0)+COUNTIF(S4,"&gt;0")+IF(COUNTIF(T4:V4,"&gt;0")&gt;0,1,0)+COUNTIF(W4,"&gt;0")+COUNTIF(X4:AA4,"&gt;0")+IF(COUNTIF(AB4:AD4,"&gt;0")&gt;0,1,0)+IF(COUNTIF(AJ4:AL4,"&gt;0")&gt;0,1,0)+IF(COUNTIF(AM4:AQ4,"&gt;0")&gt;0,1,0)+IF(COUNTIF(AE4:AI4,"&gt;0")&gt;0,1,0)</f>
        <v>17</v>
      </c>
      <c r="H5" s="50">
        <v>15.5</v>
      </c>
      <c r="I5" s="50">
        <v>30</v>
      </c>
      <c r="J5" s="50">
        <v>69.7</v>
      </c>
      <c r="K5" s="50">
        <v>149</v>
      </c>
      <c r="L5" s="50">
        <v>304.8</v>
      </c>
      <c r="M5" s="50">
        <v>662.5</v>
      </c>
      <c r="N5" s="50">
        <v>1146</v>
      </c>
      <c r="O5" s="50">
        <v>2383.66</v>
      </c>
      <c r="P5" s="50">
        <v>0</v>
      </c>
      <c r="Q5" s="50">
        <v>0</v>
      </c>
      <c r="R5" s="50">
        <v>0</v>
      </c>
      <c r="S5" s="50">
        <v>527.73</v>
      </c>
      <c r="T5" s="50">
        <v>0</v>
      </c>
      <c r="U5" s="50">
        <v>0</v>
      </c>
      <c r="V5" s="50">
        <v>0</v>
      </c>
      <c r="W5" s="50">
        <v>809.56</v>
      </c>
      <c r="X5" s="50">
        <v>361</v>
      </c>
      <c r="Y5" s="50">
        <v>866</v>
      </c>
      <c r="Z5" s="50">
        <v>120</v>
      </c>
      <c r="AA5" s="50">
        <v>0</v>
      </c>
      <c r="AB5" s="50">
        <v>6.91</v>
      </c>
      <c r="AC5" s="50">
        <v>0</v>
      </c>
      <c r="AD5" s="50">
        <v>0</v>
      </c>
      <c r="AE5" s="50">
        <v>18.05</v>
      </c>
      <c r="AF5" s="50">
        <v>0</v>
      </c>
      <c r="AG5" s="50">
        <v>0</v>
      </c>
      <c r="AH5" s="50">
        <v>0</v>
      </c>
      <c r="AI5" s="50">
        <v>0</v>
      </c>
      <c r="AJ5" s="50">
        <v>18.920000000000002</v>
      </c>
      <c r="AK5" s="50">
        <v>0</v>
      </c>
      <c r="AL5" s="50">
        <v>0</v>
      </c>
      <c r="AM5" s="50">
        <v>15.21</v>
      </c>
      <c r="AN5" s="50">
        <v>0</v>
      </c>
      <c r="AO5" s="50">
        <v>0</v>
      </c>
      <c r="AP5" s="50">
        <v>0</v>
      </c>
      <c r="AQ5" s="50">
        <v>0</v>
      </c>
    </row>
    <row r="6" spans="1:49" x14ac:dyDescent="0.2">
      <c r="A6" s="51" t="s">
        <v>234</v>
      </c>
      <c r="B6" s="41">
        <v>51</v>
      </c>
      <c r="C6" s="69" t="str">
        <f>IF(G7&gt;$B$1,F6,"")</f>
        <v/>
      </c>
      <c r="D6" s="60" t="e">
        <f>RANK(C6,$C$4:$C$120)</f>
        <v>#VALUE!</v>
      </c>
      <c r="E6" s="42" t="s">
        <v>15</v>
      </c>
      <c r="F6" s="43">
        <f>H6+I6+J6+K6+L6+N6++M6+O6+MAX(P6:R6)+S6+MAX(T6:V6)+W6+X6+Y6+Z6+AA6+MAX(AB6:AD6)+MAX(AE6:AI6)+MAX(AJ6:AL6)+MAX(AM6:AQ6)</f>
        <v>3520.8781327846282</v>
      </c>
      <c r="G6" s="44">
        <f>G7</f>
        <v>5</v>
      </c>
      <c r="H6" s="45">
        <v>572.28420008338196</v>
      </c>
      <c r="I6" s="45">
        <v>747.64615817981417</v>
      </c>
      <c r="J6" s="45">
        <v>827.92153363055581</v>
      </c>
      <c r="K6" s="45">
        <v>1022.645262360028</v>
      </c>
      <c r="L6" s="45">
        <v>0</v>
      </c>
      <c r="M6" s="45">
        <v>0</v>
      </c>
      <c r="N6" s="45">
        <v>0</v>
      </c>
      <c r="O6" s="45">
        <v>0</v>
      </c>
      <c r="P6" s="45">
        <v>0</v>
      </c>
      <c r="Q6" s="45">
        <v>0</v>
      </c>
      <c r="R6" s="45">
        <v>0</v>
      </c>
      <c r="S6" s="45">
        <v>0</v>
      </c>
      <c r="T6" s="45">
        <v>0</v>
      </c>
      <c r="U6" s="45">
        <v>0</v>
      </c>
      <c r="V6" s="45">
        <v>0</v>
      </c>
      <c r="W6" s="45">
        <v>0</v>
      </c>
      <c r="X6" s="45">
        <v>350.38097853084867</v>
      </c>
      <c r="Y6" s="45">
        <v>0</v>
      </c>
      <c r="Z6" s="45">
        <v>0</v>
      </c>
      <c r="AA6" s="45">
        <v>0</v>
      </c>
      <c r="AB6" s="45">
        <v>0</v>
      </c>
      <c r="AC6" s="45">
        <v>0</v>
      </c>
      <c r="AD6" s="45">
        <v>0</v>
      </c>
      <c r="AE6" s="45">
        <v>0</v>
      </c>
      <c r="AF6" s="45">
        <v>0</v>
      </c>
      <c r="AG6" s="45">
        <v>0</v>
      </c>
      <c r="AH6" s="45">
        <v>0</v>
      </c>
      <c r="AI6" s="45">
        <v>0</v>
      </c>
      <c r="AJ6" s="45">
        <v>0</v>
      </c>
      <c r="AK6" s="45">
        <v>0</v>
      </c>
      <c r="AL6" s="45">
        <v>0</v>
      </c>
      <c r="AM6" s="45">
        <v>0</v>
      </c>
      <c r="AN6" s="45">
        <v>0</v>
      </c>
      <c r="AO6" s="45">
        <v>0</v>
      </c>
      <c r="AP6" s="45">
        <v>0</v>
      </c>
      <c r="AQ6" s="45">
        <v>0</v>
      </c>
      <c r="AR6" s="55">
        <v>2147.8518918937516</v>
      </c>
      <c r="AS6" s="55">
        <v>1022.645262360028</v>
      </c>
      <c r="AT6" s="55">
        <v>0</v>
      </c>
      <c r="AU6" s="55">
        <v>0</v>
      </c>
      <c r="AV6" s="55">
        <v>350.38097853084867</v>
      </c>
      <c r="AW6" s="55">
        <v>0</v>
      </c>
    </row>
    <row r="7" spans="1:49" x14ac:dyDescent="0.2">
      <c r="A7" s="51"/>
      <c r="B7" s="41"/>
      <c r="C7" s="69"/>
      <c r="D7" s="60"/>
      <c r="E7" s="49" t="s">
        <v>69</v>
      </c>
      <c r="F7" s="49"/>
      <c r="G7" s="56">
        <f>COUNTIF(H6:O6,"&gt;0")+IF(COUNTIF(P6:R6,"&gt;0")&gt;0,1,0)+COUNTIF(S6,"&gt;0")+IF(COUNTIF(T6:V6,"&gt;0")&gt;0,1,0)+COUNTIF(W6,"&gt;0")+COUNTIF(X6:AA6,"&gt;0")+IF(COUNTIF(AB6:AD6,"&gt;0")&gt;0,1,0)+IF(COUNTIF(AJ6:AL6,"&gt;0")&gt;0,1,0)+IF(COUNTIF(AM6:AQ6,"&gt;0")&gt;0,1,0)+IF(COUNTIF(AE6:AI6,"&gt;0")&gt;0,1,0)</f>
        <v>5</v>
      </c>
      <c r="H7" s="50">
        <v>13.8</v>
      </c>
      <c r="I7" s="50">
        <v>26.2</v>
      </c>
      <c r="J7" s="50">
        <v>56.8</v>
      </c>
      <c r="K7" s="50">
        <v>124.9</v>
      </c>
      <c r="L7" s="50">
        <v>0</v>
      </c>
      <c r="M7" s="50">
        <v>0</v>
      </c>
      <c r="N7" s="50">
        <v>0</v>
      </c>
      <c r="O7" s="50">
        <v>0</v>
      </c>
      <c r="P7" s="50">
        <v>0</v>
      </c>
      <c r="Q7" s="50">
        <v>0</v>
      </c>
      <c r="R7" s="50">
        <v>0</v>
      </c>
      <c r="S7" s="50">
        <v>0</v>
      </c>
      <c r="T7" s="50">
        <v>0</v>
      </c>
      <c r="U7" s="50">
        <v>0</v>
      </c>
      <c r="V7" s="50">
        <v>0</v>
      </c>
      <c r="W7" s="50">
        <v>0</v>
      </c>
      <c r="X7" s="50">
        <v>393</v>
      </c>
      <c r="Y7" s="50">
        <v>0</v>
      </c>
      <c r="Z7" s="50">
        <v>0</v>
      </c>
      <c r="AA7" s="50">
        <v>0</v>
      </c>
      <c r="AB7" s="50">
        <v>0</v>
      </c>
      <c r="AC7" s="50">
        <v>0</v>
      </c>
      <c r="AD7" s="50">
        <v>0</v>
      </c>
      <c r="AE7" s="50">
        <v>0</v>
      </c>
      <c r="AF7" s="50">
        <v>0</v>
      </c>
      <c r="AG7" s="50">
        <v>0</v>
      </c>
      <c r="AH7" s="50">
        <v>0</v>
      </c>
      <c r="AI7" s="50">
        <v>0</v>
      </c>
      <c r="AJ7" s="50">
        <v>0</v>
      </c>
      <c r="AK7" s="50">
        <v>0</v>
      </c>
      <c r="AL7" s="50">
        <v>0</v>
      </c>
      <c r="AM7" s="50">
        <v>0</v>
      </c>
      <c r="AN7" s="50">
        <v>0</v>
      </c>
      <c r="AO7" s="50">
        <v>0</v>
      </c>
      <c r="AP7" s="50">
        <v>0</v>
      </c>
      <c r="AQ7" s="50">
        <v>0</v>
      </c>
    </row>
    <row r="8" spans="1:49" x14ac:dyDescent="0.2">
      <c r="A8" s="51" t="s">
        <v>19</v>
      </c>
      <c r="B8" s="41">
        <v>43</v>
      </c>
      <c r="C8" s="69">
        <f>IF(G9&gt;$B$1,F8,"")</f>
        <v>8481.6850901385897</v>
      </c>
      <c r="D8" s="60">
        <f>RANK(C8,$C$4:$C$120)</f>
        <v>2</v>
      </c>
      <c r="E8" s="42" t="s">
        <v>15</v>
      </c>
      <c r="F8" s="43">
        <f>H8+I8+J8+K8+L8+N8++M8+O8+MAX(P8:R8)+S8+MAX(T8:V8)+W8+X8+Y8+Z8+AA8+MAX(AB8:AD8)+MAX(AE8:AI8)+MAX(AJ8:AL8)+MAX(AM8:AQ8)</f>
        <v>8481.6850901385897</v>
      </c>
      <c r="G8" s="44">
        <f>G9</f>
        <v>19</v>
      </c>
      <c r="H8" s="45">
        <v>203.41885211037172</v>
      </c>
      <c r="I8" s="45">
        <v>228.46336841642002</v>
      </c>
      <c r="J8" s="45">
        <v>350.55147954845859</v>
      </c>
      <c r="K8" s="45">
        <v>721.89813239218529</v>
      </c>
      <c r="L8" s="45">
        <v>781.38536337776384</v>
      </c>
      <c r="M8" s="45">
        <v>885.19816282821216</v>
      </c>
      <c r="N8" s="45">
        <v>814.23934499725169</v>
      </c>
      <c r="O8" s="45">
        <v>979.66442907694784</v>
      </c>
      <c r="P8" s="45">
        <v>0</v>
      </c>
      <c r="Q8" s="45">
        <v>0</v>
      </c>
      <c r="R8" s="45">
        <v>0</v>
      </c>
      <c r="S8" s="45">
        <v>806.02344883235446</v>
      </c>
      <c r="T8" s="45">
        <v>341.55530159392958</v>
      </c>
      <c r="U8" s="45">
        <v>0</v>
      </c>
      <c r="V8" s="45">
        <v>0</v>
      </c>
      <c r="W8" s="45">
        <v>827.70617855895159</v>
      </c>
      <c r="X8" s="45">
        <v>260.50718095522137</v>
      </c>
      <c r="Y8" s="45">
        <v>157.2441191721004</v>
      </c>
      <c r="Z8" s="45">
        <v>365.89630918327333</v>
      </c>
      <c r="AA8" s="45">
        <v>4.4231817308650694</v>
      </c>
      <c r="AB8" s="45">
        <v>265.70446929610364</v>
      </c>
      <c r="AC8" s="45">
        <v>0</v>
      </c>
      <c r="AD8" s="45">
        <v>0</v>
      </c>
      <c r="AE8" s="45">
        <v>113.89697327364256</v>
      </c>
      <c r="AF8" s="45">
        <v>0</v>
      </c>
      <c r="AG8" s="45">
        <v>0</v>
      </c>
      <c r="AH8" s="45">
        <v>0</v>
      </c>
      <c r="AI8" s="45">
        <v>0</v>
      </c>
      <c r="AJ8" s="45">
        <v>148.19082075064574</v>
      </c>
      <c r="AK8" s="45">
        <v>0</v>
      </c>
      <c r="AL8" s="45">
        <v>0</v>
      </c>
      <c r="AM8" s="45">
        <v>225.71797404389369</v>
      </c>
      <c r="AN8" s="45">
        <v>0</v>
      </c>
      <c r="AO8" s="45">
        <v>0</v>
      </c>
      <c r="AP8" s="45">
        <v>0</v>
      </c>
      <c r="AQ8" s="45">
        <v>0</v>
      </c>
      <c r="AR8" s="55">
        <v>782.43370007525027</v>
      </c>
      <c r="AS8" s="55">
        <v>2388.4816585981616</v>
      </c>
      <c r="AT8" s="55">
        <v>1793.9037740741996</v>
      </c>
      <c r="AU8" s="55">
        <v>1975.2849289852356</v>
      </c>
      <c r="AV8" s="55">
        <v>788.0707910414601</v>
      </c>
      <c r="AW8" s="55">
        <v>753.51023736428567</v>
      </c>
    </row>
    <row r="9" spans="1:49" x14ac:dyDescent="0.2">
      <c r="A9" s="51"/>
      <c r="B9" s="41"/>
      <c r="C9" s="69"/>
      <c r="D9" s="60"/>
      <c r="E9" s="49" t="s">
        <v>69</v>
      </c>
      <c r="F9" s="49"/>
      <c r="G9" s="56">
        <f>COUNTIF(H8:O8,"&gt;0")+IF(COUNTIF(P8:R8,"&gt;0")&gt;0,1,0)+COUNTIF(S8,"&gt;0")+IF(COUNTIF(T8:V8,"&gt;0")&gt;0,1,0)+COUNTIF(W8,"&gt;0")+COUNTIF(X8:AA8,"&gt;0")+IF(COUNTIF(AB8:AD8,"&gt;0")&gt;0,1,0)+IF(COUNTIF(AJ8:AL8,"&gt;0")&gt;0,1,0)+IF(COUNTIF(AM8:AQ8,"&gt;0")&gt;0,1,0)+IF(COUNTIF(AE8:AI8,"&gt;0")&gt;0,1,0)</f>
        <v>19</v>
      </c>
      <c r="H9" s="50">
        <v>15.5</v>
      </c>
      <c r="I9" s="50">
        <v>31.9</v>
      </c>
      <c r="J9" s="50">
        <v>66.2</v>
      </c>
      <c r="K9" s="50">
        <v>139</v>
      </c>
      <c r="L9" s="50">
        <v>277.89999999999998</v>
      </c>
      <c r="M9" s="50">
        <v>569.4</v>
      </c>
      <c r="N9" s="50">
        <v>995.2</v>
      </c>
      <c r="O9" s="50">
        <v>2050.1999999999998</v>
      </c>
      <c r="P9" s="50">
        <v>0</v>
      </c>
      <c r="Q9" s="50">
        <v>0</v>
      </c>
      <c r="R9" s="50">
        <v>0</v>
      </c>
      <c r="S9" s="50">
        <v>425.8</v>
      </c>
      <c r="T9" s="50">
        <v>74.94</v>
      </c>
      <c r="U9" s="50">
        <v>0</v>
      </c>
      <c r="V9" s="50">
        <v>0</v>
      </c>
      <c r="W9" s="50">
        <v>649.17999999999995</v>
      </c>
      <c r="X9" s="50">
        <v>397</v>
      </c>
      <c r="Y9" s="50">
        <v>835</v>
      </c>
      <c r="Z9" s="50">
        <v>140</v>
      </c>
      <c r="AA9" s="50">
        <v>100</v>
      </c>
      <c r="AB9" s="50">
        <v>5.64</v>
      </c>
      <c r="AC9" s="50">
        <v>0</v>
      </c>
      <c r="AD9" s="50">
        <v>0</v>
      </c>
      <c r="AE9" s="50">
        <v>13.22</v>
      </c>
      <c r="AF9" s="50">
        <v>0</v>
      </c>
      <c r="AG9" s="50">
        <v>0</v>
      </c>
      <c r="AH9" s="50">
        <v>0</v>
      </c>
      <c r="AI9" s="50">
        <v>0</v>
      </c>
      <c r="AJ9" s="50">
        <v>11.98</v>
      </c>
      <c r="AK9" s="50">
        <v>0</v>
      </c>
      <c r="AL9" s="50">
        <v>0</v>
      </c>
      <c r="AM9" s="50">
        <v>22.73</v>
      </c>
      <c r="AN9" s="50">
        <v>0</v>
      </c>
      <c r="AO9" s="50">
        <v>0</v>
      </c>
      <c r="AP9" s="50">
        <v>0</v>
      </c>
      <c r="AQ9" s="50">
        <v>0</v>
      </c>
    </row>
    <row r="10" spans="1:49" x14ac:dyDescent="0.2">
      <c r="A10" s="51" t="s">
        <v>20</v>
      </c>
      <c r="B10" s="41">
        <v>40</v>
      </c>
      <c r="C10" s="69">
        <f>IF(G11&gt;$B$1,F10,"")</f>
        <v>6513.5772546053568</v>
      </c>
      <c r="D10" s="60">
        <f>RANK(C10,$C$4:$C$120)</f>
        <v>4</v>
      </c>
      <c r="E10" s="42" t="s">
        <v>15</v>
      </c>
      <c r="F10" s="43">
        <f>H10+I10+J10+K10+L10+N10++M10+O10+MAX(P10:R10)+S10+MAX(T10:V10)+W10+X10+Y10+Z10+AA10+MAX(AB10:AD10)+MAX(AE10:AI10)+MAX(AJ10:AL10)+MAX(AM10:AQ10)</f>
        <v>6513.5772546053568</v>
      </c>
      <c r="G10" s="44">
        <f>G11</f>
        <v>16</v>
      </c>
      <c r="H10" s="45">
        <v>480.2247192904689</v>
      </c>
      <c r="I10" s="45">
        <v>452.74363940764812</v>
      </c>
      <c r="J10" s="45">
        <v>536.89775401265319</v>
      </c>
      <c r="K10" s="45">
        <v>0</v>
      </c>
      <c r="L10" s="45">
        <v>549.09385568998744</v>
      </c>
      <c r="M10" s="45">
        <v>577.2471723146441</v>
      </c>
      <c r="N10" s="45">
        <v>0</v>
      </c>
      <c r="O10" s="45">
        <v>0</v>
      </c>
      <c r="P10" s="45">
        <v>291.63579117422086</v>
      </c>
      <c r="Q10" s="45">
        <v>0</v>
      </c>
      <c r="R10" s="45">
        <v>0</v>
      </c>
      <c r="S10" s="45">
        <v>742.67986622824674</v>
      </c>
      <c r="T10" s="45">
        <v>544.71253442822626</v>
      </c>
      <c r="U10" s="45">
        <v>0</v>
      </c>
      <c r="V10" s="45">
        <v>0</v>
      </c>
      <c r="W10" s="45">
        <v>0</v>
      </c>
      <c r="X10" s="45">
        <v>462.70443330144144</v>
      </c>
      <c r="Y10" s="45">
        <v>371.87659720898893</v>
      </c>
      <c r="Z10" s="45">
        <v>404.40834014962309</v>
      </c>
      <c r="AA10" s="45">
        <v>56.216309477475839</v>
      </c>
      <c r="AB10" s="45">
        <v>389.72175418564291</v>
      </c>
      <c r="AC10" s="45">
        <v>0</v>
      </c>
      <c r="AD10" s="45">
        <v>0</v>
      </c>
      <c r="AE10" s="45">
        <v>152.79830161614797</v>
      </c>
      <c r="AF10" s="45">
        <v>0</v>
      </c>
      <c r="AG10" s="45">
        <v>0</v>
      </c>
      <c r="AH10" s="45">
        <v>0</v>
      </c>
      <c r="AI10" s="45">
        <v>0</v>
      </c>
      <c r="AJ10" s="45">
        <v>262.8999488324551</v>
      </c>
      <c r="AK10" s="45">
        <v>0</v>
      </c>
      <c r="AL10" s="45">
        <v>0</v>
      </c>
      <c r="AM10" s="45">
        <v>237.71623728748611</v>
      </c>
      <c r="AN10" s="45">
        <v>0</v>
      </c>
      <c r="AO10" s="45">
        <v>0</v>
      </c>
      <c r="AP10" s="45">
        <v>0</v>
      </c>
      <c r="AQ10" s="45">
        <v>0</v>
      </c>
      <c r="AR10" s="55">
        <v>1469.8661127107703</v>
      </c>
      <c r="AS10" s="55">
        <v>1126.3410280046314</v>
      </c>
      <c r="AT10" s="55">
        <v>0</v>
      </c>
      <c r="AU10" s="55">
        <v>1579.0281918306939</v>
      </c>
      <c r="AV10" s="55">
        <v>1295.205680137529</v>
      </c>
      <c r="AW10" s="55">
        <v>1043.1362419217321</v>
      </c>
    </row>
    <row r="11" spans="1:49" x14ac:dyDescent="0.2">
      <c r="A11" s="51"/>
      <c r="B11" s="41"/>
      <c r="C11" s="69"/>
      <c r="D11" s="60"/>
      <c r="E11" s="49" t="s">
        <v>69</v>
      </c>
      <c r="F11" s="49"/>
      <c r="G11" s="56">
        <f>COUNTIF(H10:O10,"&gt;0")+IF(COUNTIF(P10:R10,"&gt;0")&gt;0,1,0)+COUNTIF(S10,"&gt;0")+IF(COUNTIF(T10:V10,"&gt;0")&gt;0,1,0)+COUNTIF(W10,"&gt;0")+COUNTIF(X10:AA10,"&gt;0")+IF(COUNTIF(AB10:AD10,"&gt;0")&gt;0,1,0)+IF(COUNTIF(AJ10:AL10,"&gt;0")&gt;0,1,0)+IF(COUNTIF(AM10:AQ10,"&gt;0")&gt;0,1,0)+IF(COUNTIF(AE10:AI10,"&gt;0")&gt;0,1,0)</f>
        <v>16</v>
      </c>
      <c r="H11" s="50">
        <v>13.5</v>
      </c>
      <c r="I11" s="50">
        <v>28.25</v>
      </c>
      <c r="J11" s="50">
        <v>60.5</v>
      </c>
      <c r="K11" s="50">
        <v>0</v>
      </c>
      <c r="L11" s="50">
        <v>317.2</v>
      </c>
      <c r="M11" s="50">
        <v>668.51</v>
      </c>
      <c r="N11" s="50">
        <v>0</v>
      </c>
      <c r="O11" s="50">
        <v>0</v>
      </c>
      <c r="P11" s="50">
        <v>21.8</v>
      </c>
      <c r="Q11" s="50">
        <v>0</v>
      </c>
      <c r="R11" s="50">
        <v>0</v>
      </c>
      <c r="S11" s="50">
        <v>442.79</v>
      </c>
      <c r="T11" s="50">
        <v>67.69</v>
      </c>
      <c r="U11" s="50">
        <v>0</v>
      </c>
      <c r="V11" s="50">
        <v>0</v>
      </c>
      <c r="W11" s="50">
        <v>0</v>
      </c>
      <c r="X11" s="50">
        <v>496</v>
      </c>
      <c r="Y11" s="50">
        <v>1040</v>
      </c>
      <c r="Z11" s="50">
        <v>145</v>
      </c>
      <c r="AA11" s="50">
        <v>140</v>
      </c>
      <c r="AB11" s="50">
        <v>7.53</v>
      </c>
      <c r="AC11" s="50">
        <v>0</v>
      </c>
      <c r="AD11" s="50">
        <v>0</v>
      </c>
      <c r="AE11" s="50">
        <v>15.48</v>
      </c>
      <c r="AF11" s="50">
        <v>0</v>
      </c>
      <c r="AG11" s="50">
        <v>0</v>
      </c>
      <c r="AH11" s="50">
        <v>0</v>
      </c>
      <c r="AI11" s="50">
        <v>0</v>
      </c>
      <c r="AJ11" s="50">
        <v>17.690000000000001</v>
      </c>
      <c r="AK11" s="50">
        <v>0</v>
      </c>
      <c r="AL11" s="50">
        <v>0</v>
      </c>
      <c r="AM11" s="50">
        <v>23.53</v>
      </c>
      <c r="AN11" s="50">
        <v>0</v>
      </c>
      <c r="AO11" s="50">
        <v>0</v>
      </c>
      <c r="AP11" s="50">
        <v>0</v>
      </c>
      <c r="AQ11" s="50">
        <v>0</v>
      </c>
    </row>
    <row r="12" spans="1:49" x14ac:dyDescent="0.2">
      <c r="A12" s="51" t="s">
        <v>21</v>
      </c>
      <c r="B12" s="41">
        <v>37</v>
      </c>
      <c r="C12" s="69" t="str">
        <f>IF(G13&gt;$B$1,F12,"")</f>
        <v/>
      </c>
      <c r="D12" s="60" t="e">
        <f>RANK(C12,$C$4:$C$120)</f>
        <v>#VALUE!</v>
      </c>
      <c r="E12" s="42" t="s">
        <v>15</v>
      </c>
      <c r="F12" s="43">
        <f>H12+I12+J12+K12+L12+N12++M12+O12+MAX(P12:R12)+S12+MAX(T12:V12)+W12+X12+Y12+Z12+AA12+MAX(AB12:AD12)+MAX(AE12:AI12)+MAX(AJ12:AL12)+MAX(AM12:AQ12)</f>
        <v>1409.4015049650579</v>
      </c>
      <c r="G12" s="44">
        <f>G13</f>
        <v>5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100.5218519531042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412.84327308434956</v>
      </c>
      <c r="AC12" s="45">
        <v>0</v>
      </c>
      <c r="AD12" s="45">
        <v>0</v>
      </c>
      <c r="AE12" s="45">
        <v>189.94312260484378</v>
      </c>
      <c r="AF12" s="45">
        <v>0</v>
      </c>
      <c r="AG12" s="45">
        <v>0</v>
      </c>
      <c r="AH12" s="45">
        <v>0</v>
      </c>
      <c r="AI12" s="45">
        <v>0</v>
      </c>
      <c r="AJ12" s="45">
        <v>372.13573116485418</v>
      </c>
      <c r="AK12" s="45">
        <v>0</v>
      </c>
      <c r="AL12" s="45">
        <v>0</v>
      </c>
      <c r="AM12" s="45">
        <v>333.9575261579061</v>
      </c>
      <c r="AN12" s="45">
        <v>0</v>
      </c>
      <c r="AO12" s="45">
        <v>0</v>
      </c>
      <c r="AP12" s="45">
        <v>0</v>
      </c>
      <c r="AQ12" s="45">
        <v>0</v>
      </c>
      <c r="AR12" s="55">
        <v>0</v>
      </c>
      <c r="AS12" s="55">
        <v>0</v>
      </c>
      <c r="AT12" s="55">
        <v>0</v>
      </c>
      <c r="AU12" s="55">
        <v>100.5218519531042</v>
      </c>
      <c r="AV12" s="55">
        <v>0</v>
      </c>
      <c r="AW12" s="55">
        <v>1308.8796530119537</v>
      </c>
    </row>
    <row r="13" spans="1:49" x14ac:dyDescent="0.2">
      <c r="A13" s="51"/>
      <c r="B13" s="41"/>
      <c r="C13" s="69"/>
      <c r="D13" s="60"/>
      <c r="E13" s="49" t="s">
        <v>69</v>
      </c>
      <c r="F13" s="49"/>
      <c r="G13" s="56">
        <f>COUNTIF(H12:O12,"&gt;0")+IF(COUNTIF(P12:R12,"&gt;0")&gt;0,1,0)+COUNTIF(S12,"&gt;0")+IF(COUNTIF(T12:V12,"&gt;0")&gt;0,1,0)+COUNTIF(W12,"&gt;0")+COUNTIF(X12:AA12,"&gt;0")+IF(COUNTIF(AB12:AD12,"&gt;0")&gt;0,1,0)+IF(COUNTIF(AJ12:AL12,"&gt;0")&gt;0,1,0)+IF(COUNTIF(AM12:AQ12,"&gt;0")&gt;0,1,0)+IF(COUNTIF(AE12:AI12,"&gt;0")&gt;0,1,0)</f>
        <v>5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24.3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8.4600000000000009</v>
      </c>
      <c r="AC13" s="50">
        <v>0</v>
      </c>
      <c r="AD13" s="50">
        <v>0</v>
      </c>
      <c r="AE13" s="50">
        <v>19.239999999999998</v>
      </c>
      <c r="AF13" s="50">
        <v>0</v>
      </c>
      <c r="AG13" s="50">
        <v>0</v>
      </c>
      <c r="AH13" s="50">
        <v>0</v>
      </c>
      <c r="AI13" s="50">
        <v>0</v>
      </c>
      <c r="AJ13" s="50">
        <v>24.88</v>
      </c>
      <c r="AK13" s="50">
        <v>0</v>
      </c>
      <c r="AL13" s="50">
        <v>0</v>
      </c>
      <c r="AM13" s="50">
        <v>32.020000000000003</v>
      </c>
      <c r="AN13" s="50">
        <v>0</v>
      </c>
      <c r="AO13" s="50">
        <v>0</v>
      </c>
      <c r="AP13" s="50">
        <v>0</v>
      </c>
      <c r="AQ13" s="50">
        <v>0</v>
      </c>
    </row>
    <row r="14" spans="1:49" x14ac:dyDescent="0.2">
      <c r="A14" s="51" t="s">
        <v>23</v>
      </c>
      <c r="B14" s="41">
        <v>39</v>
      </c>
      <c r="C14" s="69" t="str">
        <f>IF(G15&gt;$B$1,F14,"")</f>
        <v/>
      </c>
      <c r="D14" s="60" t="e">
        <f>RANK(C14,$C$4:$C$120)</f>
        <v>#VALUE!</v>
      </c>
      <c r="E14" s="42" t="s">
        <v>15</v>
      </c>
      <c r="F14" s="43">
        <f>H14+I14+J14+K14+L14+N14++M14+O14+MAX(P14:R14)+S14+MAX(T14:V14)+W14+X14+Y14+Z14+AA14+MAX(AB14:AD14)+MAX(AE14:AI14)+MAX(AJ14:AL14)+MAX(AM14:AQ14)</f>
        <v>4550.3168577184751</v>
      </c>
      <c r="G14" s="44">
        <f>G15</f>
        <v>9</v>
      </c>
      <c r="H14" s="45">
        <v>0</v>
      </c>
      <c r="I14" s="45">
        <v>354.95648535579699</v>
      </c>
      <c r="J14" s="45">
        <v>0</v>
      </c>
      <c r="K14" s="45">
        <v>753.18225830611686</v>
      </c>
      <c r="L14" s="45">
        <v>696.21476077076886</v>
      </c>
      <c r="M14" s="45">
        <v>726.10154660873013</v>
      </c>
      <c r="N14" s="45">
        <v>579.43948771944963</v>
      </c>
      <c r="O14" s="45">
        <v>758.5802353268208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306.02998182019797</v>
      </c>
      <c r="AC14" s="45">
        <v>0</v>
      </c>
      <c r="AD14" s="45">
        <v>0</v>
      </c>
      <c r="AE14" s="45">
        <v>107.77522670096984</v>
      </c>
      <c r="AF14" s="45">
        <v>0</v>
      </c>
      <c r="AG14" s="45">
        <v>0</v>
      </c>
      <c r="AH14" s="45">
        <v>0</v>
      </c>
      <c r="AI14" s="45">
        <v>0</v>
      </c>
      <c r="AJ14" s="45">
        <v>268.03687510962419</v>
      </c>
      <c r="AK14" s="45">
        <v>0</v>
      </c>
      <c r="AL14" s="45">
        <v>0</v>
      </c>
      <c r="AM14" s="45">
        <v>0</v>
      </c>
      <c r="AN14" s="45">
        <v>0</v>
      </c>
      <c r="AO14" s="45">
        <v>0</v>
      </c>
      <c r="AP14" s="45">
        <v>0</v>
      </c>
      <c r="AQ14" s="45">
        <v>0</v>
      </c>
      <c r="AR14" s="55">
        <v>354.95648535579699</v>
      </c>
      <c r="AS14" s="55">
        <v>2175.4985656856161</v>
      </c>
      <c r="AT14" s="55">
        <v>1338.0197230462704</v>
      </c>
      <c r="AU14" s="55">
        <v>0</v>
      </c>
      <c r="AV14" s="55">
        <v>0</v>
      </c>
      <c r="AW14" s="55">
        <v>681.84208363079199</v>
      </c>
    </row>
    <row r="15" spans="1:49" x14ac:dyDescent="0.2">
      <c r="A15" s="51"/>
      <c r="B15" s="41"/>
      <c r="C15" s="69"/>
      <c r="D15" s="60"/>
      <c r="E15" s="49" t="s">
        <v>69</v>
      </c>
      <c r="F15" s="49"/>
      <c r="G15" s="56">
        <f>COUNTIF(H14:O14,"&gt;0")+IF(COUNTIF(P14:R14,"&gt;0")&gt;0,1,0)+COUNTIF(S14,"&gt;0")+IF(COUNTIF(T14:V14,"&gt;0")&gt;0,1,0)+COUNTIF(W14,"&gt;0")+COUNTIF(X14:AA14,"&gt;0")+IF(COUNTIF(AB14:AD14,"&gt;0")&gt;0,1,0)+IF(COUNTIF(AJ14:AL14,"&gt;0")&gt;0,1,0)+IF(COUNTIF(AM14:AQ14,"&gt;0")&gt;0,1,0)+IF(COUNTIF(AE14:AI14,"&gt;0")&gt;0,1,0)</f>
        <v>9</v>
      </c>
      <c r="H15" s="50">
        <v>0</v>
      </c>
      <c r="I15" s="50">
        <v>28.8</v>
      </c>
      <c r="J15" s="50">
        <v>0</v>
      </c>
      <c r="K15" s="50">
        <v>131.80000000000001</v>
      </c>
      <c r="L15" s="50">
        <v>280</v>
      </c>
      <c r="M15" s="50">
        <v>597.1</v>
      </c>
      <c r="N15" s="50">
        <v>1083.0999999999999</v>
      </c>
      <c r="O15" s="50">
        <v>2269.1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6.72</v>
      </c>
      <c r="AC15" s="50">
        <v>0</v>
      </c>
      <c r="AD15" s="50">
        <v>0</v>
      </c>
      <c r="AE15" s="50">
        <v>14.05</v>
      </c>
      <c r="AF15" s="50">
        <v>0</v>
      </c>
      <c r="AG15" s="50">
        <v>0</v>
      </c>
      <c r="AH15" s="50">
        <v>0</v>
      </c>
      <c r="AI15" s="50">
        <v>0</v>
      </c>
      <c r="AJ15" s="50">
        <v>19.48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</row>
    <row r="16" spans="1:49" x14ac:dyDescent="0.2">
      <c r="A16" s="51" t="s">
        <v>24</v>
      </c>
      <c r="B16" s="41">
        <v>29</v>
      </c>
      <c r="C16" s="69" t="str">
        <f>IF(G17&gt;$B$1,F16,"")</f>
        <v/>
      </c>
      <c r="D16" s="60" t="e">
        <f>RANK(C16,$C$4:$C$120)</f>
        <v>#VALUE!</v>
      </c>
      <c r="E16" s="42" t="s">
        <v>15</v>
      </c>
      <c r="F16" s="43">
        <f>H16+I16+J16+K16+L16+N16++M16+O16+MAX(P16:R16)+S16+MAX(T16:V16)+W16+X16+Y16+Z16+AA16+MAX(AB16:AD16)+MAX(AE16:AI16)+MAX(AJ16:AL16)+MAX(AM16:AQ16)</f>
        <v>2644.7930293027703</v>
      </c>
      <c r="G16" s="44">
        <f>G17</f>
        <v>4</v>
      </c>
      <c r="H16" s="45">
        <v>703.43854628377346</v>
      </c>
      <c r="I16" s="45">
        <v>717.96969341252179</v>
      </c>
      <c r="J16" s="45">
        <v>666.3959908449358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556.98879876153944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5">
        <v>0</v>
      </c>
      <c r="AI16" s="45">
        <v>0</v>
      </c>
      <c r="AJ16" s="45">
        <v>0</v>
      </c>
      <c r="AK16" s="45">
        <v>0</v>
      </c>
      <c r="AL16" s="45">
        <v>0</v>
      </c>
      <c r="AM16" s="45">
        <v>0</v>
      </c>
      <c r="AN16" s="45">
        <v>0</v>
      </c>
      <c r="AO16" s="45">
        <v>0</v>
      </c>
      <c r="AP16" s="45">
        <v>0</v>
      </c>
      <c r="AQ16" s="45">
        <v>0</v>
      </c>
      <c r="AR16" s="55">
        <v>2087.8042305412309</v>
      </c>
      <c r="AS16" s="55">
        <v>0</v>
      </c>
      <c r="AT16" s="55">
        <v>0</v>
      </c>
      <c r="AU16" s="55">
        <v>0</v>
      </c>
      <c r="AV16" s="55">
        <v>556.98879876153944</v>
      </c>
      <c r="AW16" s="55">
        <v>0</v>
      </c>
    </row>
    <row r="17" spans="1:49" x14ac:dyDescent="0.2">
      <c r="A17" s="51"/>
      <c r="B17" s="41"/>
      <c r="C17" s="69"/>
      <c r="D17" s="60"/>
      <c r="E17" s="49" t="s">
        <v>69</v>
      </c>
      <c r="F17" s="49"/>
      <c r="G17" s="56">
        <f>COUNTIF(H16:O16,"&gt;0")+IF(COUNTIF(P16:R16,"&gt;0")&gt;0,1,0)+COUNTIF(S16,"&gt;0")+IF(COUNTIF(T16:V16,"&gt;0")&gt;0,1,0)+COUNTIF(W16,"&gt;0")+COUNTIF(X16:AA16,"&gt;0")+IF(COUNTIF(AB16:AD16,"&gt;0")&gt;0,1,0)+IF(COUNTIF(AJ16:AL16,"&gt;0")&gt;0,1,0)+IF(COUNTIF(AM16:AQ16,"&gt;0")&gt;0,1,0)+IF(COUNTIF(AE16:AI16,"&gt;0")&gt;0,1,0)</f>
        <v>4</v>
      </c>
      <c r="H17" s="50">
        <v>11.74</v>
      </c>
      <c r="I17" s="50">
        <v>23.73</v>
      </c>
      <c r="J17" s="50">
        <v>53.37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586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</row>
    <row r="18" spans="1:49" x14ac:dyDescent="0.2">
      <c r="A18" s="51"/>
      <c r="B18" s="41"/>
      <c r="C18" s="69" t="str">
        <f>IF(G19&gt;$B$1,F18,"")</f>
        <v/>
      </c>
      <c r="D18" s="60" t="e">
        <f>RANK(C18,$C$4:$C$120)</f>
        <v>#VALUE!</v>
      </c>
      <c r="E18" s="42" t="s">
        <v>15</v>
      </c>
      <c r="F18" s="43" t="e">
        <f>H18+I18+J18+K18+L18+N18++M18+O18+MAX(P18:R18)+S18+MAX(T18:V18)+W18+X18+Y18+Z18+AA18+MAX(AB18:AD18)+MAX(AE18:AI18)+MAX(AJ18:AL18)+MAX(AM18:AQ18)</f>
        <v>#N/A</v>
      </c>
      <c r="G18" s="44">
        <f>G19</f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5">
        <v>0</v>
      </c>
      <c r="AI18" s="45">
        <v>0</v>
      </c>
      <c r="AJ18" s="45" t="e">
        <v>#N/A</v>
      </c>
      <c r="AK18" s="45">
        <v>0</v>
      </c>
      <c r="AL18" s="45">
        <v>0</v>
      </c>
      <c r="AM18" s="45" t="e">
        <v>#N/A</v>
      </c>
      <c r="AN18" s="45">
        <v>0</v>
      </c>
      <c r="AO18" s="45">
        <v>0</v>
      </c>
      <c r="AP18" s="45">
        <v>0</v>
      </c>
      <c r="AQ18" s="45">
        <v>0</v>
      </c>
      <c r="AR18" s="55">
        <v>0</v>
      </c>
      <c r="AS18" s="55">
        <v>0</v>
      </c>
      <c r="AT18" s="55">
        <v>0</v>
      </c>
      <c r="AU18" s="55">
        <v>0</v>
      </c>
      <c r="AV18" s="55">
        <v>0</v>
      </c>
      <c r="AW18" s="55" t="e">
        <v>#N/A</v>
      </c>
    </row>
    <row r="19" spans="1:49" x14ac:dyDescent="0.2">
      <c r="A19" s="51"/>
      <c r="B19" s="41"/>
      <c r="C19" s="69"/>
      <c r="D19" s="60"/>
      <c r="E19" s="49" t="s">
        <v>69</v>
      </c>
      <c r="F19" s="49"/>
      <c r="G19" s="56">
        <f>COUNTIF(H18:O18,"&gt;0")+IF(COUNTIF(P18:R18,"&gt;0")&gt;0,1,0)+COUNTIF(S18,"&gt;0")+IF(COUNTIF(T18:V18,"&gt;0")&gt;0,1,0)+COUNTIF(W18,"&gt;0")+COUNTIF(X18:AA18,"&gt;0")+IF(COUNTIF(AB18:AD18,"&gt;0")&gt;0,1,0)+IF(COUNTIF(AJ18:AL18,"&gt;0")&gt;0,1,0)+IF(COUNTIF(AM18:AQ18,"&gt;0")&gt;0,1,0)+IF(COUNTIF(AE18:AI18,"&gt;0")&gt;0,1,0)</f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14.58</v>
      </c>
      <c r="AK19" s="50">
        <v>0</v>
      </c>
      <c r="AL19" s="50">
        <v>0</v>
      </c>
      <c r="AM19" s="50">
        <v>16.39</v>
      </c>
      <c r="AN19" s="50">
        <v>0</v>
      </c>
      <c r="AO19" s="50">
        <v>0</v>
      </c>
      <c r="AP19" s="50">
        <v>0</v>
      </c>
      <c r="AQ19" s="50">
        <v>0</v>
      </c>
    </row>
    <row r="20" spans="1:49" x14ac:dyDescent="0.2">
      <c r="A20" s="51" t="s">
        <v>230</v>
      </c>
      <c r="B20" s="41">
        <v>48</v>
      </c>
      <c r="C20" s="69" t="str">
        <f>IF(G21&gt;$B$1,F20,"")</f>
        <v/>
      </c>
      <c r="D20" s="60" t="e">
        <f>RANK(C20,$C$4:$C$120)</f>
        <v>#VALUE!</v>
      </c>
      <c r="E20" s="42" t="s">
        <v>15</v>
      </c>
      <c r="F20" s="43">
        <f>H20+I20+J20+K20+L20+N20++M20+O20+MAX(P20:R20)+S20+MAX(T20:V20)+W20+X20+Y20+Z20+AA20+MAX(AB20:AD20)+MAX(AE20:AI20)+MAX(AJ20:AL20)+MAX(AM20:AQ20)</f>
        <v>3888.9937724185784</v>
      </c>
      <c r="G20" s="44">
        <f>G21</f>
        <v>5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969.11587266810557</v>
      </c>
      <c r="N20" s="45">
        <v>0</v>
      </c>
      <c r="O20" s="45">
        <v>0</v>
      </c>
      <c r="P20" s="45">
        <v>304.58137277833976</v>
      </c>
      <c r="Q20" s="45">
        <v>0</v>
      </c>
      <c r="R20" s="45">
        <v>0</v>
      </c>
      <c r="S20" s="45">
        <v>983.93207687896324</v>
      </c>
      <c r="T20" s="45">
        <v>645.91999209990092</v>
      </c>
      <c r="U20" s="45">
        <v>0</v>
      </c>
      <c r="V20" s="45">
        <v>0</v>
      </c>
      <c r="W20" s="45">
        <v>985.444457993269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5">
        <v>0</v>
      </c>
      <c r="AI20" s="45">
        <v>0</v>
      </c>
      <c r="AJ20" s="45">
        <v>0</v>
      </c>
      <c r="AK20" s="45">
        <v>0</v>
      </c>
      <c r="AL20" s="45">
        <v>0</v>
      </c>
      <c r="AM20" s="45">
        <v>0</v>
      </c>
      <c r="AN20" s="45">
        <v>0</v>
      </c>
      <c r="AO20" s="45">
        <v>0</v>
      </c>
      <c r="AP20" s="45">
        <v>0</v>
      </c>
      <c r="AQ20" s="45">
        <v>0</v>
      </c>
      <c r="AR20" s="55">
        <v>0</v>
      </c>
      <c r="AS20" s="55">
        <v>969.11587266810557</v>
      </c>
      <c r="AT20" s="55">
        <v>0</v>
      </c>
      <c r="AU20" s="55">
        <v>2919.8778997504733</v>
      </c>
      <c r="AV20" s="55">
        <v>0</v>
      </c>
      <c r="AW20" s="55">
        <v>0</v>
      </c>
    </row>
    <row r="21" spans="1:49" x14ac:dyDescent="0.2">
      <c r="A21" s="51"/>
      <c r="B21" s="41"/>
      <c r="C21" s="69"/>
      <c r="D21" s="60"/>
      <c r="E21" s="49" t="s">
        <v>69</v>
      </c>
      <c r="F21" s="49"/>
      <c r="G21" s="56">
        <f>COUNTIF(H20:O20,"&gt;0")+IF(COUNTIF(P20:R20,"&gt;0")&gt;0,1,0)+COUNTIF(S20,"&gt;0")+IF(COUNTIF(T20:V20,"&gt;0")&gt;0,1,0)+COUNTIF(W20,"&gt;0")+COUNTIF(X20:AA20,"&gt;0")+IF(COUNTIF(AB20:AD20,"&gt;0")&gt;0,1,0)+IF(COUNTIF(AJ20:AL20,"&gt;0")&gt;0,1,0)+IF(COUNTIF(AM20:AQ20,"&gt;0")&gt;0,1,0)+IF(COUNTIF(AE20:AI20,"&gt;0")&gt;0,1,0)</f>
        <v>5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565.5</v>
      </c>
      <c r="N21" s="50">
        <v>0</v>
      </c>
      <c r="O21" s="50">
        <v>0</v>
      </c>
      <c r="P21" s="50">
        <v>22.5</v>
      </c>
      <c r="Q21" s="50">
        <v>0</v>
      </c>
      <c r="R21" s="50">
        <v>0</v>
      </c>
      <c r="S21" s="50">
        <v>399.7</v>
      </c>
      <c r="T21" s="50">
        <v>67.7</v>
      </c>
      <c r="U21" s="50">
        <v>0</v>
      </c>
      <c r="V21" s="50">
        <v>0</v>
      </c>
      <c r="W21" s="50">
        <v>620.79999999999995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</row>
    <row r="22" spans="1:49" x14ac:dyDescent="0.2">
      <c r="A22" s="51" t="s">
        <v>231</v>
      </c>
      <c r="B22" s="41">
        <v>54</v>
      </c>
      <c r="C22" s="69">
        <f>IF(G23&gt;$B$1,F22,"")</f>
        <v>8830.8062749844776</v>
      </c>
      <c r="D22" s="60">
        <f>RANK(C22,$C$4:$C$120)</f>
        <v>1</v>
      </c>
      <c r="E22" s="42" t="s">
        <v>15</v>
      </c>
      <c r="F22" s="43">
        <f>H22+I22+J22+K22+L22+N22++M22+O22+MAX(P22:R22)+S22+MAX(T22:V22)+W22+X22+Y22+Z22+AA22+MAX(AB22:AD22)+MAX(AE22:AI22)+MAX(AJ22:AL22)+MAX(AM22:AQ22)</f>
        <v>8830.8062749844776</v>
      </c>
      <c r="G22" s="44">
        <f>G23</f>
        <v>18</v>
      </c>
      <c r="H22" s="45">
        <v>555.71005624219799</v>
      </c>
      <c r="I22" s="45">
        <v>557.12315102666139</v>
      </c>
      <c r="J22" s="45">
        <v>545.85958654468664</v>
      </c>
      <c r="K22" s="45">
        <v>673.89485477719597</v>
      </c>
      <c r="L22" s="45">
        <v>615.74506345475163</v>
      </c>
      <c r="M22" s="45">
        <v>588.1135055636779</v>
      </c>
      <c r="N22" s="45">
        <v>0</v>
      </c>
      <c r="O22" s="45">
        <v>674.58887568220018</v>
      </c>
      <c r="P22" s="45">
        <v>396.26667877141784</v>
      </c>
      <c r="Q22" s="45">
        <v>0</v>
      </c>
      <c r="R22" s="45">
        <v>0</v>
      </c>
      <c r="S22" s="45">
        <v>646.68251172738439</v>
      </c>
      <c r="T22" s="45">
        <v>529.70745754107531</v>
      </c>
      <c r="U22" s="45">
        <v>0</v>
      </c>
      <c r="V22" s="45">
        <v>0</v>
      </c>
      <c r="W22" s="45">
        <v>580.8272186886087</v>
      </c>
      <c r="X22" s="45">
        <v>472.65182949893477</v>
      </c>
      <c r="Y22" s="45">
        <v>436.61750709852896</v>
      </c>
      <c r="Z22" s="45">
        <v>329.71517123624909</v>
      </c>
      <c r="AA22" s="45">
        <v>0</v>
      </c>
      <c r="AB22" s="45">
        <v>384.51229242095229</v>
      </c>
      <c r="AC22" s="45">
        <v>489.54866292380621</v>
      </c>
      <c r="AD22" s="45">
        <v>0</v>
      </c>
      <c r="AE22" s="45">
        <v>95.271807438917691</v>
      </c>
      <c r="AF22" s="45">
        <v>0</v>
      </c>
      <c r="AG22" s="45">
        <v>0</v>
      </c>
      <c r="AH22" s="45">
        <v>0</v>
      </c>
      <c r="AI22" s="45">
        <v>0</v>
      </c>
      <c r="AJ22" s="45">
        <v>229.55028247668395</v>
      </c>
      <c r="AK22" s="45">
        <v>286.31102863333484</v>
      </c>
      <c r="AL22" s="45">
        <v>0</v>
      </c>
      <c r="AM22" s="45">
        <v>261.81521712385489</v>
      </c>
      <c r="AN22" s="45">
        <v>356.17130813484727</v>
      </c>
      <c r="AO22" s="45">
        <v>0</v>
      </c>
      <c r="AP22" s="45">
        <v>0</v>
      </c>
      <c r="AQ22" s="45">
        <v>0</v>
      </c>
      <c r="AR22" s="55">
        <v>1658.6927938135461</v>
      </c>
      <c r="AS22" s="55">
        <v>1877.7534237956256</v>
      </c>
      <c r="AT22" s="55">
        <v>674.58887568220018</v>
      </c>
      <c r="AU22" s="55">
        <v>2153.4838667284862</v>
      </c>
      <c r="AV22" s="55">
        <v>1238.9845078337128</v>
      </c>
      <c r="AW22" s="55">
        <v>2103.180599152397</v>
      </c>
    </row>
    <row r="23" spans="1:49" x14ac:dyDescent="0.2">
      <c r="A23" s="51"/>
      <c r="B23" s="41"/>
      <c r="C23" s="69"/>
      <c r="D23" s="60"/>
      <c r="E23" s="49" t="s">
        <v>69</v>
      </c>
      <c r="F23" s="49"/>
      <c r="G23" s="56">
        <f>COUNTIF(H22:O22,"&gt;0")+IF(COUNTIF(P22:R22,"&gt;0")&gt;0,1,0)+COUNTIF(S22,"&gt;0")+IF(COUNTIF(T22:V22,"&gt;0")&gt;0,1,0)+COUNTIF(W22,"&gt;0")+COUNTIF(X22:AA22,"&gt;0")+IF(COUNTIF(AB22:AD22,"&gt;0")&gt;0,1,0)+IF(COUNTIF(AJ22:AL22,"&gt;0")&gt;0,1,0)+IF(COUNTIF(AM22:AQ22,"&gt;0")&gt;0,1,0)+IF(COUNTIF(AE22:AI22,"&gt;0")&gt;0,1,0)</f>
        <v>18</v>
      </c>
      <c r="H23" s="50">
        <v>13.9</v>
      </c>
      <c r="I23" s="50">
        <v>28.65</v>
      </c>
      <c r="J23" s="50">
        <v>64.38</v>
      </c>
      <c r="K23" s="50">
        <v>154.11000000000001</v>
      </c>
      <c r="L23" s="50">
        <v>332.8</v>
      </c>
      <c r="M23" s="50">
        <v>716.35</v>
      </c>
      <c r="N23" s="50">
        <v>0</v>
      </c>
      <c r="O23" s="50">
        <v>2658.62</v>
      </c>
      <c r="P23" s="50">
        <v>21.93</v>
      </c>
      <c r="Q23" s="50">
        <v>0</v>
      </c>
      <c r="R23" s="50">
        <v>0</v>
      </c>
      <c r="S23" s="50">
        <v>518.27</v>
      </c>
      <c r="T23" s="50">
        <v>74.3</v>
      </c>
      <c r="U23" s="50">
        <v>0</v>
      </c>
      <c r="V23" s="50">
        <v>0</v>
      </c>
      <c r="W23" s="50">
        <v>827.41</v>
      </c>
      <c r="X23" s="50">
        <v>444.00000000000006</v>
      </c>
      <c r="Y23" s="50">
        <v>947.00000000000011</v>
      </c>
      <c r="Z23" s="50">
        <v>122</v>
      </c>
      <c r="AA23" s="50">
        <v>0</v>
      </c>
      <c r="AB23" s="50">
        <v>7.08</v>
      </c>
      <c r="AC23" s="50">
        <v>8.58</v>
      </c>
      <c r="AD23" s="50">
        <v>0</v>
      </c>
      <c r="AE23" s="50">
        <v>11.5</v>
      </c>
      <c r="AF23" s="50">
        <v>0</v>
      </c>
      <c r="AG23" s="50">
        <v>0</v>
      </c>
      <c r="AH23" s="50">
        <v>0</v>
      </c>
      <c r="AI23" s="50">
        <v>0</v>
      </c>
      <c r="AJ23" s="50">
        <v>17.309999999999999</v>
      </c>
      <c r="AK23" s="50">
        <v>20.29</v>
      </c>
      <c r="AL23" s="50">
        <v>0</v>
      </c>
      <c r="AM23" s="50">
        <v>22.23</v>
      </c>
      <c r="AN23" s="50">
        <v>27.68</v>
      </c>
      <c r="AO23" s="50">
        <v>0</v>
      </c>
      <c r="AP23" s="50">
        <v>0</v>
      </c>
      <c r="AQ23" s="50">
        <v>0</v>
      </c>
    </row>
    <row r="24" spans="1:49" x14ac:dyDescent="0.2">
      <c r="A24" s="51" t="s">
        <v>27</v>
      </c>
      <c r="B24" s="41">
        <v>66</v>
      </c>
      <c r="C24" s="69" t="str">
        <f>IF(G25&gt;$B$1,F24,"")</f>
        <v/>
      </c>
      <c r="D24" s="60" t="e">
        <f>RANK(C24,$C$4:$C$120)</f>
        <v>#VALUE!</v>
      </c>
      <c r="E24" s="42" t="s">
        <v>15</v>
      </c>
      <c r="F24" s="43">
        <f>H24+I24+J24+K24+L24+N24++M24+O24+MAX(P24:R24)+S24+MAX(T24:V24)+W24+X24+Y24+Z24+AA24+MAX(AB24:AD24)+MAX(AE24:AI24)+MAX(AJ24:AL24)+MAX(AM24:AQ24)</f>
        <v>1927.5328285275436</v>
      </c>
      <c r="G24" s="44">
        <f>G25</f>
        <v>5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461.01605387587432</v>
      </c>
      <c r="AA24" s="45">
        <v>399.53464210377786</v>
      </c>
      <c r="AB24" s="45">
        <v>0</v>
      </c>
      <c r="AC24" s="45">
        <v>0</v>
      </c>
      <c r="AD24" s="45">
        <v>0</v>
      </c>
      <c r="AE24" s="45">
        <v>221.72664689024427</v>
      </c>
      <c r="AF24" s="45">
        <v>0</v>
      </c>
      <c r="AG24" s="45">
        <v>366.48531340178147</v>
      </c>
      <c r="AH24" s="45">
        <v>0</v>
      </c>
      <c r="AI24" s="45">
        <v>0</v>
      </c>
      <c r="AJ24" s="45">
        <v>263.48801584700311</v>
      </c>
      <c r="AK24" s="45">
        <v>0</v>
      </c>
      <c r="AL24" s="45">
        <v>0</v>
      </c>
      <c r="AM24" s="45">
        <v>381.44771796105692</v>
      </c>
      <c r="AN24" s="45">
        <v>0</v>
      </c>
      <c r="AO24" s="45">
        <v>437.00880329910706</v>
      </c>
      <c r="AP24" s="45">
        <v>0</v>
      </c>
      <c r="AQ24" s="45">
        <v>0</v>
      </c>
      <c r="AR24" s="55">
        <v>0</v>
      </c>
      <c r="AS24" s="55">
        <v>0</v>
      </c>
      <c r="AT24" s="55">
        <v>0</v>
      </c>
      <c r="AU24" s="55">
        <v>0</v>
      </c>
      <c r="AV24" s="55">
        <v>860.55069597965212</v>
      </c>
      <c r="AW24" s="55">
        <v>1670.1564973991929</v>
      </c>
    </row>
    <row r="25" spans="1:49" x14ac:dyDescent="0.2">
      <c r="A25" s="51"/>
      <c r="B25" s="41"/>
      <c r="C25" s="69"/>
      <c r="D25" s="60"/>
      <c r="E25" s="49" t="s">
        <v>69</v>
      </c>
      <c r="F25" s="49"/>
      <c r="G25" s="56">
        <f>COUNTIF(H24:O24,"&gt;0")+IF(COUNTIF(P24:R24,"&gt;0")&gt;0,1,0)+COUNTIF(S24,"&gt;0")+IF(COUNTIF(T24:V24,"&gt;0")&gt;0,1,0)+COUNTIF(W24,"&gt;0")+COUNTIF(X24:AA24,"&gt;0")+IF(COUNTIF(AB24:AD24,"&gt;0")&gt;0,1,0)+IF(COUNTIF(AJ24:AL24,"&gt;0")&gt;0,1,0)+IF(COUNTIF(AM24:AQ24,"&gt;0")&gt;0,1,0)+IF(COUNTIF(AE24:AI24,"&gt;0")&gt;0,1,0)</f>
        <v>5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114.99999999999999</v>
      </c>
      <c r="AA25" s="50">
        <v>204.99999999999997</v>
      </c>
      <c r="AB25" s="50">
        <v>0</v>
      </c>
      <c r="AC25" s="50">
        <v>0</v>
      </c>
      <c r="AD25" s="50">
        <v>0</v>
      </c>
      <c r="AE25" s="50">
        <v>14.91</v>
      </c>
      <c r="AF25" s="50">
        <v>0</v>
      </c>
      <c r="AG25" s="50">
        <v>21.13</v>
      </c>
      <c r="AH25" s="50">
        <v>0</v>
      </c>
      <c r="AI25" s="50">
        <v>0</v>
      </c>
      <c r="AJ25" s="50">
        <v>16.77</v>
      </c>
      <c r="AK25" s="50">
        <v>0</v>
      </c>
      <c r="AL25" s="50">
        <v>0</v>
      </c>
      <c r="AM25" s="50">
        <v>22.89</v>
      </c>
      <c r="AN25" s="50">
        <v>0</v>
      </c>
      <c r="AO25" s="50">
        <v>25.36</v>
      </c>
      <c r="AP25" s="50">
        <v>0</v>
      </c>
      <c r="AQ25" s="50">
        <v>0</v>
      </c>
    </row>
    <row r="26" spans="1:49" x14ac:dyDescent="0.2">
      <c r="A26" s="51" t="s">
        <v>235</v>
      </c>
      <c r="B26" s="41">
        <v>37</v>
      </c>
      <c r="C26" s="69" t="str">
        <f>IF(G27&gt;$B$1,F26,"")</f>
        <v/>
      </c>
      <c r="D26" s="60" t="e">
        <f>RANK(C26,$C$4:$C$120)</f>
        <v>#VALUE!</v>
      </c>
      <c r="E26" s="42" t="s">
        <v>15</v>
      </c>
      <c r="F26" s="43">
        <f>H26+I26+J26+K26+L26+N26++M26+O26+MAX(P26:R26)+S26+MAX(T26:V26)+W26+X26+Y26+Z26+AA26+MAX(AB26:AD26)+MAX(AE26:AI26)+MAX(AJ26:AL26)+MAX(AM26:AQ26)</f>
        <v>3645.6163977325323</v>
      </c>
      <c r="G26" s="44">
        <f>G27</f>
        <v>5</v>
      </c>
      <c r="H26" s="45">
        <v>586.87417030032111</v>
      </c>
      <c r="I26" s="45">
        <v>664.53508590299975</v>
      </c>
      <c r="J26" s="45">
        <v>723.6957333521899</v>
      </c>
      <c r="K26" s="45">
        <v>887.43165473890417</v>
      </c>
      <c r="L26" s="45">
        <v>783.07975343811711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H26" s="45">
        <v>0</v>
      </c>
      <c r="AI26" s="45">
        <v>0</v>
      </c>
      <c r="AJ26" s="45">
        <v>0</v>
      </c>
      <c r="AK26" s="45">
        <v>0</v>
      </c>
      <c r="AL26" s="45">
        <v>0</v>
      </c>
      <c r="AM26" s="45">
        <v>0</v>
      </c>
      <c r="AN26" s="45">
        <v>0</v>
      </c>
      <c r="AO26" s="45">
        <v>0</v>
      </c>
      <c r="AP26" s="45">
        <v>0</v>
      </c>
      <c r="AQ26" s="45">
        <v>0</v>
      </c>
      <c r="AR26" s="55">
        <v>1975.1049895555107</v>
      </c>
      <c r="AS26" s="55">
        <v>1670.5114081770212</v>
      </c>
      <c r="AT26" s="55">
        <v>0</v>
      </c>
      <c r="AU26" s="55">
        <v>0</v>
      </c>
      <c r="AV26" s="55">
        <v>0</v>
      </c>
      <c r="AW26" s="55">
        <v>0</v>
      </c>
    </row>
    <row r="27" spans="1:49" x14ac:dyDescent="0.2">
      <c r="A27" s="51"/>
      <c r="B27" s="41"/>
      <c r="C27" s="69"/>
      <c r="D27" s="60"/>
      <c r="E27" s="49" t="s">
        <v>69</v>
      </c>
      <c r="F27" s="49"/>
      <c r="G27" s="56">
        <f>COUNTIF(H26:O26,"&gt;0")+IF(COUNTIF(P26:R26,"&gt;0")&gt;0,1,0)+COUNTIF(S26,"&gt;0")+IF(COUNTIF(T26:V26,"&gt;0")&gt;0,1,0)+COUNTIF(W26,"&gt;0")+COUNTIF(X26:AA26,"&gt;0")+IF(COUNTIF(AB26:AD26,"&gt;0")&gt;0,1,0)+IF(COUNTIF(AJ26:AL26,"&gt;0")&gt;0,1,0)+IF(COUNTIF(AM26:AQ26,"&gt;0")&gt;0,1,0)+IF(COUNTIF(AE26:AI26,"&gt;0")&gt;0,1,0)</f>
        <v>5</v>
      </c>
      <c r="H27" s="50">
        <v>12.5</v>
      </c>
      <c r="I27" s="50">
        <v>24.73</v>
      </c>
      <c r="J27" s="50">
        <v>53.9</v>
      </c>
      <c r="K27" s="50">
        <v>121.6</v>
      </c>
      <c r="L27" s="50">
        <v>266.60000000000002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</row>
    <row r="28" spans="1:49" x14ac:dyDescent="0.2">
      <c r="A28" s="51" t="s">
        <v>22</v>
      </c>
      <c r="B28" s="41">
        <v>41</v>
      </c>
      <c r="C28" s="69" t="str">
        <f>IF(G29&gt;$B$1,F28,"")</f>
        <v/>
      </c>
      <c r="D28" s="60" t="e">
        <f>RANK(C28,$C$4:$C$120)</f>
        <v>#VALUE!</v>
      </c>
      <c r="E28" s="42" t="s">
        <v>15</v>
      </c>
      <c r="F28" s="43">
        <f>H28+I28+J28+K28+L28+N28++M28+O28+MAX(P28:R28)+S28+MAX(T28:V28)+W28+X28+Y28+Z28+AA28+MAX(AB28:AD28)+MAX(AE28:AI28)+MAX(AJ28:AL28)+MAX(AM28:AQ28)</f>
        <v>3158.3748536867183</v>
      </c>
      <c r="G28" s="44">
        <f>G29</f>
        <v>6</v>
      </c>
      <c r="H28" s="45">
        <v>0</v>
      </c>
      <c r="I28" s="45">
        <v>490.87897116610083</v>
      </c>
      <c r="J28" s="45">
        <v>484.43819864777527</v>
      </c>
      <c r="K28" s="45">
        <v>676.14576446903845</v>
      </c>
      <c r="L28" s="45">
        <v>0</v>
      </c>
      <c r="M28" s="45">
        <v>0</v>
      </c>
      <c r="N28" s="45">
        <v>0</v>
      </c>
      <c r="O28" s="45">
        <v>0</v>
      </c>
      <c r="P28" s="45">
        <v>258.12740302148529</v>
      </c>
      <c r="Q28" s="45">
        <v>0</v>
      </c>
      <c r="R28" s="45">
        <v>0</v>
      </c>
      <c r="S28" s="45">
        <v>719.74447308732806</v>
      </c>
      <c r="T28" s="45">
        <v>529.04004329499048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5">
        <v>0</v>
      </c>
      <c r="AI28" s="45">
        <v>0</v>
      </c>
      <c r="AJ28" s="45">
        <v>0</v>
      </c>
      <c r="AK28" s="45">
        <v>0</v>
      </c>
      <c r="AL28" s="45">
        <v>0</v>
      </c>
      <c r="AM28" s="45">
        <v>0</v>
      </c>
      <c r="AN28" s="45">
        <v>0</v>
      </c>
      <c r="AO28" s="45">
        <v>0</v>
      </c>
      <c r="AP28" s="45">
        <v>0</v>
      </c>
      <c r="AQ28" s="45">
        <v>0</v>
      </c>
      <c r="AR28" s="55">
        <v>975.31716981387603</v>
      </c>
      <c r="AS28" s="55">
        <v>676.14576446903845</v>
      </c>
      <c r="AT28" s="55">
        <v>0</v>
      </c>
      <c r="AU28" s="55">
        <v>1506.9119194038039</v>
      </c>
      <c r="AV28" s="55">
        <v>0</v>
      </c>
      <c r="AW28" s="55">
        <v>0</v>
      </c>
    </row>
    <row r="29" spans="1:49" x14ac:dyDescent="0.2">
      <c r="A29" s="51"/>
      <c r="B29" s="41"/>
      <c r="C29" s="69"/>
      <c r="D29" s="60"/>
      <c r="E29" s="49" t="s">
        <v>69</v>
      </c>
      <c r="F29" s="49"/>
      <c r="G29" s="56">
        <f>COUNTIF(H28:O28,"&gt;0")+IF(COUNTIF(P28:R28,"&gt;0")&gt;0,1,0)+COUNTIF(S28,"&gt;0")+IF(COUNTIF(T28:V28,"&gt;0")&gt;0,1,0)+COUNTIF(W28,"&gt;0")+COUNTIF(X28:AA28,"&gt;0")+IF(COUNTIF(AB28:AD28,"&gt;0")&gt;0,1,0)+IF(COUNTIF(AJ28:AL28,"&gt;0")&gt;0,1,0)+IF(COUNTIF(AM28:AQ28,"&gt;0")&gt;0,1,0)+IF(COUNTIF(AE28:AI28,"&gt;0")&gt;0,1,0)</f>
        <v>6</v>
      </c>
      <c r="H29" s="50">
        <v>0</v>
      </c>
      <c r="I29" s="50">
        <v>27.72</v>
      </c>
      <c r="J29" s="50">
        <v>62</v>
      </c>
      <c r="K29" s="50">
        <v>142.87</v>
      </c>
      <c r="L29" s="50">
        <v>0</v>
      </c>
      <c r="M29" s="50">
        <v>0</v>
      </c>
      <c r="N29" s="50">
        <v>0</v>
      </c>
      <c r="O29" s="50">
        <v>0</v>
      </c>
      <c r="P29" s="50">
        <v>22.3</v>
      </c>
      <c r="Q29" s="50">
        <v>0</v>
      </c>
      <c r="R29" s="50">
        <v>0</v>
      </c>
      <c r="S29" s="50">
        <v>449.11</v>
      </c>
      <c r="T29" s="50">
        <v>68.2</v>
      </c>
      <c r="U29" s="50">
        <v>0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v>0</v>
      </c>
    </row>
    <row r="30" spans="1:49" x14ac:dyDescent="0.2">
      <c r="A30" s="51" t="s">
        <v>26</v>
      </c>
      <c r="B30" s="41">
        <v>59</v>
      </c>
      <c r="C30" s="69" t="str">
        <f>IF(G31&gt;$B$1,F30,"")</f>
        <v/>
      </c>
      <c r="D30" s="60" t="e">
        <f>RANK(C30,$C$4:$C$120)</f>
        <v>#VALUE!</v>
      </c>
      <c r="E30" s="42" t="s">
        <v>15</v>
      </c>
      <c r="F30" s="43">
        <f>H30+I30+J30+K30+L30+N30++M30+O30+MAX(P30:R30)+S30+MAX(T30:V30)+W30+X30+Y30+Z30+AA30+MAX(AB30:AD30)+MAX(AE30:AI30)+MAX(AJ30:AL30)+MAX(AM30:AQ30)</f>
        <v>2495.1145339684144</v>
      </c>
      <c r="G30" s="44">
        <f>G31</f>
        <v>6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385.16106940283009</v>
      </c>
      <c r="Y30" s="45">
        <v>0</v>
      </c>
      <c r="Z30" s="45">
        <v>560.18825385608216</v>
      </c>
      <c r="AA30" s="45">
        <v>0</v>
      </c>
      <c r="AB30" s="45">
        <v>0</v>
      </c>
      <c r="AC30" s="45">
        <v>502.16155649531288</v>
      </c>
      <c r="AD30" s="45">
        <v>0</v>
      </c>
      <c r="AE30" s="45">
        <v>0</v>
      </c>
      <c r="AF30" s="45">
        <v>257.63111317227953</v>
      </c>
      <c r="AG30" s="45">
        <v>0</v>
      </c>
      <c r="AH30" s="45">
        <v>0</v>
      </c>
      <c r="AI30" s="45">
        <v>0</v>
      </c>
      <c r="AJ30" s="45">
        <v>0</v>
      </c>
      <c r="AK30" s="45">
        <v>435.33112477298306</v>
      </c>
      <c r="AL30" s="45">
        <v>0</v>
      </c>
      <c r="AM30" s="45">
        <v>0</v>
      </c>
      <c r="AN30" s="45">
        <v>354.64141626892666</v>
      </c>
      <c r="AO30" s="45">
        <v>0</v>
      </c>
      <c r="AP30" s="45">
        <v>0</v>
      </c>
      <c r="AQ30" s="45">
        <v>0</v>
      </c>
      <c r="AR30" s="55">
        <v>0</v>
      </c>
      <c r="AS30" s="55">
        <v>0</v>
      </c>
      <c r="AT30" s="55">
        <v>0</v>
      </c>
      <c r="AU30" s="55">
        <v>0</v>
      </c>
      <c r="AV30" s="55">
        <v>945.34932325891225</v>
      </c>
      <c r="AW30" s="55">
        <v>1549.7652107095021</v>
      </c>
    </row>
    <row r="31" spans="1:49" x14ac:dyDescent="0.2">
      <c r="A31" s="51"/>
      <c r="B31" s="41"/>
      <c r="C31" s="69"/>
      <c r="D31" s="60"/>
      <c r="E31" s="49" t="s">
        <v>69</v>
      </c>
      <c r="F31" s="49"/>
      <c r="G31" s="56">
        <f>COUNTIF(H30:O30,"&gt;0")+IF(COUNTIF(P30:R30,"&gt;0")&gt;0,1,0)+COUNTIF(S30,"&gt;0")+IF(COUNTIF(T30:V30,"&gt;0")&gt;0,1,0)+COUNTIF(W30,"&gt;0")+COUNTIF(X30:AA30,"&gt;0")+IF(COUNTIF(AB30:AD30,"&gt;0")&gt;0,1,0)+IF(COUNTIF(AJ30:AL30,"&gt;0")&gt;0,1,0)+IF(COUNTIF(AM30:AQ30,"&gt;0")&gt;0,1,0)+IF(COUNTIF(AE30:AI30,"&gt;0")&gt;0,1,0)</f>
        <v>6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  <c r="V31" s="50">
        <v>0</v>
      </c>
      <c r="W31" s="50">
        <v>0</v>
      </c>
      <c r="X31" s="50">
        <v>382</v>
      </c>
      <c r="Y31" s="50">
        <v>0</v>
      </c>
      <c r="Z31" s="50">
        <v>140</v>
      </c>
      <c r="AA31" s="50">
        <v>0</v>
      </c>
      <c r="AB31" s="50">
        <v>0</v>
      </c>
      <c r="AC31" s="50">
        <v>8.08</v>
      </c>
      <c r="AD31" s="50">
        <v>0</v>
      </c>
      <c r="AE31" s="50">
        <v>0</v>
      </c>
      <c r="AF31" s="50">
        <v>18.36</v>
      </c>
      <c r="AG31" s="50">
        <v>0</v>
      </c>
      <c r="AH31" s="50">
        <v>0</v>
      </c>
      <c r="AI31" s="50">
        <v>0</v>
      </c>
      <c r="AJ31" s="50">
        <v>0</v>
      </c>
      <c r="AK31" s="50">
        <v>25.66</v>
      </c>
      <c r="AL31" s="50">
        <v>0</v>
      </c>
      <c r="AM31" s="50">
        <v>0</v>
      </c>
      <c r="AN31" s="50">
        <v>25.32</v>
      </c>
      <c r="AO31" s="50">
        <v>0</v>
      </c>
      <c r="AP31" s="50">
        <v>0</v>
      </c>
      <c r="AQ31" s="50">
        <v>0</v>
      </c>
    </row>
    <row r="32" spans="1:49" x14ac:dyDescent="0.2">
      <c r="A32" s="51" t="s">
        <v>28</v>
      </c>
      <c r="B32" s="41">
        <v>27</v>
      </c>
      <c r="C32" s="69" t="str">
        <f>IF(G33&gt;$B$1,F32,"")</f>
        <v/>
      </c>
      <c r="D32" s="60" t="e">
        <f>RANK(C32,$C$4:$C$120)</f>
        <v>#VALUE!</v>
      </c>
      <c r="E32" s="42" t="s">
        <v>15</v>
      </c>
      <c r="F32" s="43">
        <f>H32+I32+J32+K32+L32+N32++M32+O32+MAX(P32:R32)+S32+MAX(T32:V32)+W32+X32+Y32+Z32+AA32+MAX(AB32:AD32)+MAX(AE32:AI32)+MAX(AJ32:AL32)+MAX(AM32:AQ32)</f>
        <v>1623.0186894082331</v>
      </c>
      <c r="G32" s="44">
        <f>G33</f>
        <v>4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635.08157085835535</v>
      </c>
      <c r="N32" s="45">
        <v>0</v>
      </c>
      <c r="O32" s="45">
        <v>0</v>
      </c>
      <c r="P32" s="45">
        <v>62.952109261581541</v>
      </c>
      <c r="Q32" s="45">
        <v>0</v>
      </c>
      <c r="R32" s="45">
        <v>0</v>
      </c>
      <c r="S32" s="45">
        <v>0</v>
      </c>
      <c r="T32" s="45">
        <v>416.21244892453205</v>
      </c>
      <c r="U32" s="45">
        <v>0</v>
      </c>
      <c r="V32" s="45">
        <v>0</v>
      </c>
      <c r="W32" s="45">
        <v>508.77256036376406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H32" s="45">
        <v>0</v>
      </c>
      <c r="AI32" s="45">
        <v>0</v>
      </c>
      <c r="AJ32" s="45">
        <v>0</v>
      </c>
      <c r="AK32" s="45">
        <v>0</v>
      </c>
      <c r="AL32" s="45">
        <v>0</v>
      </c>
      <c r="AM32" s="45">
        <v>0</v>
      </c>
      <c r="AN32" s="45">
        <v>0</v>
      </c>
      <c r="AO32" s="45">
        <v>0</v>
      </c>
      <c r="AP32" s="45">
        <v>0</v>
      </c>
      <c r="AQ32" s="45">
        <v>0</v>
      </c>
      <c r="AR32" s="55">
        <v>0</v>
      </c>
      <c r="AS32" s="55">
        <v>635.08157085835535</v>
      </c>
      <c r="AT32" s="55">
        <v>0</v>
      </c>
      <c r="AU32" s="55">
        <v>987.9371185498776</v>
      </c>
      <c r="AV32" s="55">
        <v>0</v>
      </c>
      <c r="AW32" s="55">
        <v>0</v>
      </c>
    </row>
    <row r="33" spans="1:49" x14ac:dyDescent="0.2">
      <c r="A33" s="51"/>
      <c r="B33" s="41"/>
      <c r="C33" s="69"/>
      <c r="D33" s="60"/>
      <c r="E33" s="49" t="s">
        <v>69</v>
      </c>
      <c r="F33" s="49"/>
      <c r="G33" s="56">
        <f>COUNTIF(H32:O32,"&gt;0")+IF(COUNTIF(P32:R32,"&gt;0")&gt;0,1,0)+COUNTIF(S32,"&gt;0")+IF(COUNTIF(T32:V32,"&gt;0")&gt;0,1,0)+COUNTIF(W32,"&gt;0")+COUNTIF(X32:AA32,"&gt;0")+IF(COUNTIF(AB32:AD32,"&gt;0")&gt;0,1,0)+IF(COUNTIF(AJ32:AL32,"&gt;0")&gt;0,1,0)+IF(COUNTIF(AM32:AQ32,"&gt;0")&gt;0,1,0)+IF(COUNTIF(AE32:AI32,"&gt;0")&gt;0,1,0)</f>
        <v>4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620.70000000000005</v>
      </c>
      <c r="N33" s="50">
        <v>0</v>
      </c>
      <c r="O33" s="50">
        <v>0</v>
      </c>
      <c r="P33" s="50">
        <v>25.02</v>
      </c>
      <c r="Q33" s="50">
        <v>0</v>
      </c>
      <c r="R33" s="50">
        <v>0</v>
      </c>
      <c r="S33" s="50">
        <v>0</v>
      </c>
      <c r="T33" s="50">
        <v>66.5</v>
      </c>
      <c r="U33" s="50">
        <v>0</v>
      </c>
      <c r="V33" s="50">
        <v>0</v>
      </c>
      <c r="W33" s="50">
        <v>727.85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0</v>
      </c>
      <c r="AK33" s="50">
        <v>0</v>
      </c>
      <c r="AL33" s="50">
        <v>0</v>
      </c>
      <c r="AM33" s="50">
        <v>0</v>
      </c>
      <c r="AN33" s="50">
        <v>0</v>
      </c>
      <c r="AO33" s="50">
        <v>0</v>
      </c>
      <c r="AP33" s="50">
        <v>0</v>
      </c>
      <c r="AQ33" s="50">
        <v>0</v>
      </c>
    </row>
    <row r="34" spans="1:49" x14ac:dyDescent="0.2">
      <c r="A34" s="51" t="s">
        <v>232</v>
      </c>
      <c r="B34" s="41">
        <v>28</v>
      </c>
      <c r="C34" s="69" t="str">
        <f>IF(G35&gt;$B$1,F34,"")</f>
        <v/>
      </c>
      <c r="D34" s="60" t="e">
        <f>RANK(C34,$C$4:$C$120)</f>
        <v>#VALUE!</v>
      </c>
      <c r="E34" s="42" t="s">
        <v>15</v>
      </c>
      <c r="F34" s="43">
        <f>H34+I34+J34+K34+L34+N34++M34+O34+MAX(P34:R34)+S34+MAX(T34:V34)+W34+X34+Y34+Z34+AA34+MAX(AB34:AD34)+MAX(AE34:AI34)+MAX(AJ34:AL34)+MAX(AM34:AQ34)</f>
        <v>2900.5141110069067</v>
      </c>
      <c r="G34" s="44">
        <f>G35</f>
        <v>8</v>
      </c>
      <c r="H34" s="45">
        <v>418.72003577055278</v>
      </c>
      <c r="I34" s="45">
        <v>397.95512107458609</v>
      </c>
      <c r="J34" s="45">
        <v>344.9926193238955</v>
      </c>
      <c r="K34" s="45">
        <v>439.41705858531412</v>
      </c>
      <c r="L34" s="45">
        <v>391.49121727026187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405.98401471172144</v>
      </c>
      <c r="Y34" s="45">
        <v>325.96908461403751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  <c r="AG34" s="45">
        <v>0</v>
      </c>
      <c r="AH34" s="45">
        <v>0</v>
      </c>
      <c r="AI34" s="45">
        <v>0</v>
      </c>
      <c r="AJ34" s="45">
        <v>175.98495965653728</v>
      </c>
      <c r="AK34" s="45">
        <v>0</v>
      </c>
      <c r="AL34" s="45">
        <v>0</v>
      </c>
      <c r="AM34" s="45">
        <v>0</v>
      </c>
      <c r="AN34" s="45">
        <v>0</v>
      </c>
      <c r="AO34" s="45">
        <v>0</v>
      </c>
      <c r="AP34" s="45">
        <v>0</v>
      </c>
      <c r="AQ34" s="45">
        <v>0</v>
      </c>
      <c r="AR34" s="55">
        <v>1161.6677761690344</v>
      </c>
      <c r="AS34" s="55">
        <v>830.90827585557599</v>
      </c>
      <c r="AT34" s="55">
        <v>0</v>
      </c>
      <c r="AU34" s="55">
        <v>0</v>
      </c>
      <c r="AV34" s="55">
        <v>731.95309932575901</v>
      </c>
      <c r="AW34" s="55">
        <v>175.98495965653728</v>
      </c>
    </row>
    <row r="35" spans="1:49" x14ac:dyDescent="0.2">
      <c r="A35" s="51"/>
      <c r="B35" s="41"/>
      <c r="C35" s="69"/>
      <c r="D35" s="60"/>
      <c r="E35" s="49" t="s">
        <v>69</v>
      </c>
      <c r="F35" s="49"/>
      <c r="G35" s="56">
        <f>COUNTIF(H34:O34,"&gt;0")+IF(COUNTIF(P34:R34,"&gt;0")&gt;0,1,0)+COUNTIF(S34,"&gt;0")+IF(COUNTIF(T34:V34,"&gt;0")&gt;0,1,0)+COUNTIF(W34,"&gt;0")+COUNTIF(X34:AA34,"&gt;0")+IF(COUNTIF(AB34:AD34,"&gt;0")&gt;0,1,0)+IF(COUNTIF(AJ34:AL34,"&gt;0")&gt;0,1,0)+IF(COUNTIF(AM34:AQ34,"&gt;0")&gt;0,1,0)+IF(COUNTIF(AE34:AI34,"&gt;0")&gt;0,1,0)</f>
        <v>8</v>
      </c>
      <c r="H35" s="50">
        <v>13.3</v>
      </c>
      <c r="I35" s="50">
        <v>27.7</v>
      </c>
      <c r="J35" s="50">
        <v>62.1</v>
      </c>
      <c r="K35" s="50">
        <v>155.1</v>
      </c>
      <c r="L35" s="50">
        <v>331.7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512</v>
      </c>
      <c r="Y35" s="50">
        <v>1078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14.75</v>
      </c>
      <c r="AK35" s="50">
        <v>0</v>
      </c>
      <c r="AL35" s="50">
        <v>0</v>
      </c>
      <c r="AM35" s="50">
        <v>0</v>
      </c>
      <c r="AN35" s="50">
        <v>0</v>
      </c>
      <c r="AO35" s="50">
        <v>0</v>
      </c>
      <c r="AP35" s="50">
        <v>0</v>
      </c>
      <c r="AQ35" s="50">
        <v>0</v>
      </c>
    </row>
    <row r="36" spans="1:49" x14ac:dyDescent="0.2">
      <c r="A36" s="51" t="s">
        <v>233</v>
      </c>
      <c r="B36" s="41">
        <v>36</v>
      </c>
      <c r="C36" s="69">
        <f>IF(G37&gt;$B$1,F36,"")</f>
        <v>4395.3733643804899</v>
      </c>
      <c r="D36" s="60">
        <f>RANK(C36,$C$4:$C$120)</f>
        <v>5</v>
      </c>
      <c r="E36" s="42" t="s">
        <v>15</v>
      </c>
      <c r="F36" s="43">
        <f>H36+I36+J36+K36+L36+N36++M36+O36+MAX(P36:R36)+S36+MAX(T36:V36)+W36+X36+Y36+Z36+AA36+MAX(AB36:AD36)+MAX(AE36:AI36)+MAX(AJ36:AL36)+MAX(AM36:AQ36)</f>
        <v>4395.3733643804899</v>
      </c>
      <c r="G36" s="44">
        <f>G37</f>
        <v>13</v>
      </c>
      <c r="H36" s="45">
        <v>0</v>
      </c>
      <c r="I36" s="45">
        <v>292.30690482366214</v>
      </c>
      <c r="J36" s="45">
        <v>276.44761875851646</v>
      </c>
      <c r="K36" s="45">
        <v>0</v>
      </c>
      <c r="L36" s="45">
        <v>0</v>
      </c>
      <c r="M36" s="45">
        <v>562.00921383634739</v>
      </c>
      <c r="N36" s="45">
        <v>445.26246897234523</v>
      </c>
      <c r="O36" s="45">
        <v>676.21873542785852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164.97845243285366</v>
      </c>
      <c r="Y36" s="45">
        <v>139.21927847381278</v>
      </c>
      <c r="Z36" s="45">
        <v>272.72312911621924</v>
      </c>
      <c r="AA36" s="45">
        <v>240.40870970505475</v>
      </c>
      <c r="AB36" s="45">
        <v>439.45924135865016</v>
      </c>
      <c r="AC36" s="45">
        <v>0</v>
      </c>
      <c r="AD36" s="45">
        <v>0</v>
      </c>
      <c r="AE36" s="45">
        <v>180.0188525133309</v>
      </c>
      <c r="AF36" s="45">
        <v>0</v>
      </c>
      <c r="AG36" s="45">
        <v>0</v>
      </c>
      <c r="AH36" s="45">
        <v>0</v>
      </c>
      <c r="AI36" s="45">
        <v>0</v>
      </c>
      <c r="AJ36" s="45">
        <v>366.4695815687266</v>
      </c>
      <c r="AK36" s="45">
        <v>0</v>
      </c>
      <c r="AL36" s="45">
        <v>0</v>
      </c>
      <c r="AM36" s="45">
        <v>339.85117739311193</v>
      </c>
      <c r="AN36" s="45">
        <v>0</v>
      </c>
      <c r="AO36" s="45">
        <v>0</v>
      </c>
      <c r="AP36" s="45">
        <v>0</v>
      </c>
      <c r="AQ36" s="45">
        <v>0</v>
      </c>
      <c r="AR36" s="55">
        <v>568.75452358217854</v>
      </c>
      <c r="AS36" s="55">
        <v>562.00921383634739</v>
      </c>
      <c r="AT36" s="55">
        <v>1121.4812044002038</v>
      </c>
      <c r="AU36" s="55">
        <v>0</v>
      </c>
      <c r="AV36" s="55">
        <v>817.32956972794045</v>
      </c>
      <c r="AW36" s="55">
        <v>1325.7988528338196</v>
      </c>
    </row>
    <row r="37" spans="1:49" x14ac:dyDescent="0.2">
      <c r="A37" s="51"/>
      <c r="B37" s="41"/>
      <c r="C37" s="69"/>
      <c r="D37" s="60"/>
      <c r="E37" s="49" t="s">
        <v>69</v>
      </c>
      <c r="F37" s="49"/>
      <c r="G37" s="56">
        <f>COUNTIF(H36:O36,"&gt;0")+IF(COUNTIF(P36:R36,"&gt;0")&gt;0,1,0)+COUNTIF(S36,"&gt;0")+IF(COUNTIF(T36:V36,"&gt;0")&gt;0,1,0)+COUNTIF(W36,"&gt;0")+COUNTIF(X36:AA36,"&gt;0")+IF(COUNTIF(AB36:AD36,"&gt;0")&gt;0,1,0)+IF(COUNTIF(AJ36:AL36,"&gt;0")&gt;0,1,0)+IF(COUNTIF(AM36:AQ36,"&gt;0")&gt;0,1,0)+IF(COUNTIF(AE36:AI36,"&gt;0")&gt;0,1,0)</f>
        <v>13</v>
      </c>
      <c r="H37" s="50">
        <v>0</v>
      </c>
      <c r="I37" s="50">
        <v>29.8</v>
      </c>
      <c r="J37" s="50">
        <v>66.7</v>
      </c>
      <c r="K37" s="50">
        <v>0</v>
      </c>
      <c r="L37" s="50">
        <v>0</v>
      </c>
      <c r="M37" s="50">
        <v>651</v>
      </c>
      <c r="N37" s="50">
        <v>1163.1400000000001</v>
      </c>
      <c r="O37" s="50">
        <v>2385.08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0">
        <v>0</v>
      </c>
      <c r="V37" s="50">
        <v>0</v>
      </c>
      <c r="W37" s="50">
        <v>0</v>
      </c>
      <c r="X37" s="50">
        <v>362</v>
      </c>
      <c r="Y37" s="50">
        <v>876</v>
      </c>
      <c r="Z37" s="50">
        <v>130</v>
      </c>
      <c r="AA37" s="50">
        <v>245.00000000000003</v>
      </c>
      <c r="AB37" s="50">
        <v>8.89</v>
      </c>
      <c r="AC37" s="50">
        <v>0</v>
      </c>
      <c r="AD37" s="50">
        <v>0</v>
      </c>
      <c r="AE37" s="50">
        <v>18.62</v>
      </c>
      <c r="AF37" s="50">
        <v>0</v>
      </c>
      <c r="AG37" s="50">
        <v>0</v>
      </c>
      <c r="AH37" s="50">
        <v>0</v>
      </c>
      <c r="AI37" s="50">
        <v>0</v>
      </c>
      <c r="AJ37" s="50">
        <v>24.59</v>
      </c>
      <c r="AK37" s="50">
        <v>0</v>
      </c>
      <c r="AL37" s="50">
        <v>0</v>
      </c>
      <c r="AM37" s="50">
        <v>32.43</v>
      </c>
      <c r="AN37" s="50">
        <v>0</v>
      </c>
      <c r="AO37" s="50">
        <v>0</v>
      </c>
      <c r="AP37" s="50">
        <v>0</v>
      </c>
      <c r="AQ37" s="50">
        <v>0</v>
      </c>
    </row>
    <row r="38" spans="1:49" x14ac:dyDescent="0.2">
      <c r="A38" s="51" t="s">
        <v>236</v>
      </c>
      <c r="B38" s="41">
        <v>43</v>
      </c>
      <c r="C38" s="69" t="str">
        <f>IF(G39&gt;$B$1,F38,"")</f>
        <v/>
      </c>
      <c r="D38" s="60" t="e">
        <f>RANK(C38,$C$4:$C$120)</f>
        <v>#VALUE!</v>
      </c>
      <c r="E38" s="42" t="s">
        <v>15</v>
      </c>
      <c r="F38" s="43">
        <f>H38+I38+J38+K38+L38+N38++M38+O38+MAX(P38:R38)+S38+MAX(T38:V38)+W38+X38+Y38+Z38+AA38+MAX(AB38:AD38)+MAX(AE38:AI38)+MAX(AJ38:AL38)+MAX(AM38:AQ38)</f>
        <v>2025.5193922916671</v>
      </c>
      <c r="G38" s="44">
        <f>G39</f>
        <v>5</v>
      </c>
      <c r="H38" s="45">
        <v>513.56934500299394</v>
      </c>
      <c r="I38" s="45">
        <v>509.34501793126515</v>
      </c>
      <c r="J38" s="45">
        <v>534.75311391268974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266.13107498355635</v>
      </c>
      <c r="Y38" s="45">
        <v>201.720840461162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  <c r="AG38" s="45">
        <v>0</v>
      </c>
      <c r="AH38" s="45">
        <v>0</v>
      </c>
      <c r="AI38" s="45">
        <v>0</v>
      </c>
      <c r="AJ38" s="45">
        <v>0</v>
      </c>
      <c r="AK38" s="45">
        <v>0</v>
      </c>
      <c r="AL38" s="45">
        <v>0</v>
      </c>
      <c r="AM38" s="45">
        <v>0</v>
      </c>
      <c r="AN38" s="45">
        <v>0</v>
      </c>
      <c r="AO38" s="45">
        <v>0</v>
      </c>
      <c r="AP38" s="45">
        <v>0</v>
      </c>
      <c r="AQ38" s="45">
        <v>0</v>
      </c>
      <c r="AR38" s="55">
        <v>1557.6674768469488</v>
      </c>
      <c r="AS38" s="55">
        <v>0</v>
      </c>
      <c r="AT38" s="55">
        <v>0</v>
      </c>
      <c r="AU38" s="55">
        <v>0</v>
      </c>
      <c r="AV38" s="55">
        <v>467.85191544471832</v>
      </c>
      <c r="AW38" s="55">
        <v>0</v>
      </c>
    </row>
    <row r="39" spans="1:49" x14ac:dyDescent="0.2">
      <c r="A39" s="51"/>
      <c r="B39" s="41"/>
      <c r="C39" s="69"/>
      <c r="D39" s="60"/>
      <c r="E39" s="49" t="s">
        <v>69</v>
      </c>
      <c r="F39" s="49"/>
      <c r="G39" s="56">
        <f>COUNTIF(H38:O38,"&gt;0")+IF(COUNTIF(P38:R38,"&gt;0")&gt;0,1,0)+COUNTIF(S38,"&gt;0")+IF(COUNTIF(T38:V38,"&gt;0")&gt;0,1,0)+COUNTIF(W38,"&gt;0")+COUNTIF(X38:AA38,"&gt;0")+IF(COUNTIF(AB38:AD38,"&gt;0")&gt;0,1,0)+IF(COUNTIF(AJ38:AL38,"&gt;0")&gt;0,1,0)+IF(COUNTIF(AM38:AQ38,"&gt;0")&gt;0,1,0)+IF(COUNTIF(AE38:AI38,"&gt;0")&gt;0,1,0)</f>
        <v>5</v>
      </c>
      <c r="H39" s="50">
        <v>13.3</v>
      </c>
      <c r="I39" s="50">
        <v>27.47</v>
      </c>
      <c r="J39" s="50">
        <v>60.56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0</v>
      </c>
      <c r="U39" s="50">
        <v>0</v>
      </c>
      <c r="V39" s="50">
        <v>0</v>
      </c>
      <c r="W39" s="50">
        <v>0</v>
      </c>
      <c r="X39" s="50">
        <v>400</v>
      </c>
      <c r="Y39" s="50">
        <v>882</v>
      </c>
      <c r="Z39" s="50">
        <v>0</v>
      </c>
      <c r="AA39" s="50">
        <v>0</v>
      </c>
      <c r="AB39" s="50">
        <v>0</v>
      </c>
      <c r="AC39" s="50">
        <v>0</v>
      </c>
      <c r="AD39" s="50">
        <v>0</v>
      </c>
      <c r="AE39" s="50">
        <v>0</v>
      </c>
      <c r="AF39" s="50">
        <v>0</v>
      </c>
      <c r="AG39" s="50">
        <v>0</v>
      </c>
      <c r="AH39" s="50">
        <v>0</v>
      </c>
      <c r="AI39" s="50">
        <v>0</v>
      </c>
      <c r="AJ39" s="50">
        <v>0</v>
      </c>
      <c r="AK39" s="50">
        <v>0</v>
      </c>
      <c r="AL39" s="50">
        <v>0</v>
      </c>
      <c r="AM39" s="50">
        <v>0</v>
      </c>
      <c r="AN39" s="50">
        <v>0</v>
      </c>
      <c r="AO39" s="50">
        <v>0</v>
      </c>
      <c r="AP39" s="50">
        <v>0</v>
      </c>
      <c r="AQ39" s="50">
        <v>0</v>
      </c>
    </row>
    <row r="40" spans="1:49" x14ac:dyDescent="0.2">
      <c r="A40" s="51" t="s">
        <v>18</v>
      </c>
      <c r="B40" s="41">
        <v>30</v>
      </c>
      <c r="C40" s="57" t="str">
        <f>IF(G41&gt;$B$1,F40,"")</f>
        <v/>
      </c>
      <c r="D40" s="60" t="e">
        <f>RANK(C40,$C$4:$C$120)</f>
        <v>#VALUE!</v>
      </c>
      <c r="E40" s="42" t="s">
        <v>15</v>
      </c>
      <c r="F40" s="43">
        <f>H40+I40+J40+K40+L40+N40++M40+O40+MAX(P40:R40)+S40+MAX(T40:V40)+W40+X40+Y40+Z40+AA40+MAX(AB40:AD40)+MAX(AE40:AI40)+MAX(AJ40:AL40)+MAX(AM40:AQ40)</f>
        <v>3674.0820577682125</v>
      </c>
      <c r="G40" s="44">
        <f>G41</f>
        <v>6</v>
      </c>
      <c r="H40" s="45">
        <v>518.65836411889745</v>
      </c>
      <c r="I40" s="45">
        <v>589.72395044404016</v>
      </c>
      <c r="J40" s="45">
        <v>551.97245214383668</v>
      </c>
      <c r="K40" s="45">
        <v>720.71123700381065</v>
      </c>
      <c r="L40" s="45">
        <v>669.50318421798943</v>
      </c>
      <c r="M40" s="45">
        <v>623.51286983963826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  <c r="AG40" s="45">
        <v>0</v>
      </c>
      <c r="AH40" s="45">
        <v>0</v>
      </c>
      <c r="AI40" s="45">
        <v>0</v>
      </c>
      <c r="AJ40" s="45">
        <v>0</v>
      </c>
      <c r="AK40" s="45">
        <v>0</v>
      </c>
      <c r="AL40" s="45">
        <v>0</v>
      </c>
      <c r="AM40" s="45">
        <v>0</v>
      </c>
      <c r="AN40" s="45">
        <v>0</v>
      </c>
      <c r="AO40" s="45">
        <v>0</v>
      </c>
      <c r="AP40" s="45">
        <v>0</v>
      </c>
      <c r="AQ40" s="45">
        <v>0</v>
      </c>
      <c r="AR40" s="55">
        <v>1660.3547667067742</v>
      </c>
      <c r="AS40" s="55">
        <v>2013.7272910614383</v>
      </c>
      <c r="AT40" s="55">
        <v>0</v>
      </c>
      <c r="AU40" s="55">
        <v>0</v>
      </c>
      <c r="AV40" s="55">
        <v>0</v>
      </c>
      <c r="AW40" s="55">
        <v>0</v>
      </c>
    </row>
    <row r="41" spans="1:49" x14ac:dyDescent="0.2">
      <c r="A41" s="51"/>
      <c r="B41" s="41"/>
      <c r="C41" s="57"/>
      <c r="D41" s="60"/>
      <c r="E41" s="49" t="s">
        <v>69</v>
      </c>
      <c r="F41" s="49"/>
      <c r="G41" s="56">
        <f>COUNTIF(H40:O40,"&gt;0")+IF(COUNTIF(P40:R40,"&gt;0")&gt;0,1,0)+COUNTIF(S40,"&gt;0")+IF(COUNTIF(T40:V40,"&gt;0")&gt;0,1,0)+COUNTIF(W40,"&gt;0")+COUNTIF(X40:AA40,"&gt;0")+IF(COUNTIF(AB40:AD40,"&gt;0")&gt;0,1,0)+IF(COUNTIF(AJ40:AL40,"&gt;0")&gt;0,1,0)+IF(COUNTIF(AM40:AQ40,"&gt;0")&gt;0,1,0)+IF(COUNTIF(AE40:AI40,"&gt;0")&gt;0,1,0)</f>
        <v>6</v>
      </c>
      <c r="H41" s="50">
        <v>12.71</v>
      </c>
      <c r="I41" s="50">
        <v>25.2</v>
      </c>
      <c r="J41" s="50">
        <v>56.2</v>
      </c>
      <c r="K41" s="50">
        <v>130.6</v>
      </c>
      <c r="L41" s="50">
        <v>281.8</v>
      </c>
      <c r="M41" s="50">
        <v>624.5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0</v>
      </c>
      <c r="U41" s="50">
        <v>0</v>
      </c>
      <c r="V41" s="50">
        <v>0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0">
        <v>0</v>
      </c>
      <c r="AF41" s="50">
        <v>0</v>
      </c>
      <c r="AG41" s="50">
        <v>0</v>
      </c>
      <c r="AH41" s="50">
        <v>0</v>
      </c>
      <c r="AI41" s="50">
        <v>0</v>
      </c>
      <c r="AJ41" s="50">
        <v>0</v>
      </c>
      <c r="AK41" s="50">
        <v>0</v>
      </c>
      <c r="AL41" s="50">
        <v>0</v>
      </c>
      <c r="AM41" s="50">
        <v>0</v>
      </c>
      <c r="AN41" s="50">
        <v>0</v>
      </c>
      <c r="AO41" s="50">
        <v>0</v>
      </c>
      <c r="AP41" s="50">
        <v>0</v>
      </c>
      <c r="AQ41" s="50">
        <v>0</v>
      </c>
    </row>
    <row r="43" spans="1:49" x14ac:dyDescent="0.2"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S43" s="1">
        <v>0</v>
      </c>
      <c r="T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</row>
    <row r="45" spans="1:49" x14ac:dyDescent="0.2"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S45" s="1">
        <v>0</v>
      </c>
      <c r="T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</row>
    <row r="47" spans="1:49" x14ac:dyDescent="0.2"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S47" s="1">
        <v>0</v>
      </c>
      <c r="T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</row>
    <row r="49" spans="8:36" x14ac:dyDescent="0.2"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S49" s="1">
        <v>0</v>
      </c>
      <c r="T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</row>
    <row r="51" spans="8:36" x14ac:dyDescent="0.2"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S51" s="1">
        <v>0</v>
      </c>
      <c r="T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</row>
  </sheetData>
  <mergeCells count="24">
    <mergeCell ref="G1:G3"/>
    <mergeCell ref="A2:A3"/>
    <mergeCell ref="B2:B3"/>
    <mergeCell ref="C2:C3"/>
    <mergeCell ref="D2:D3"/>
    <mergeCell ref="F2:F3"/>
    <mergeCell ref="C10:C11"/>
    <mergeCell ref="C12:C13"/>
    <mergeCell ref="C14:C15"/>
    <mergeCell ref="C4:C5"/>
    <mergeCell ref="C6:C7"/>
    <mergeCell ref="C8:C9"/>
    <mergeCell ref="C22:C23"/>
    <mergeCell ref="C24:C25"/>
    <mergeCell ref="C26:C27"/>
    <mergeCell ref="C16:C17"/>
    <mergeCell ref="C18:C19"/>
    <mergeCell ref="C20:C21"/>
    <mergeCell ref="C34:C35"/>
    <mergeCell ref="C38:C39"/>
    <mergeCell ref="C36:C37"/>
    <mergeCell ref="C28:C29"/>
    <mergeCell ref="C30:C31"/>
    <mergeCell ref="C32:C33"/>
  </mergeCells>
  <conditionalFormatting sqref="H42:AQ153">
    <cfRule type="cellIs" dxfId="40" priority="45" operator="between">
      <formula>0.0001</formula>
      <formula>1</formula>
    </cfRule>
  </conditionalFormatting>
  <conditionalFormatting sqref="AN2:AQ3 H2:R2 H3:AM3 T2:AL2">
    <cfRule type="cellIs" dxfId="39" priority="40" operator="between">
      <formula>0.0001</formula>
      <formula>1</formula>
    </cfRule>
  </conditionalFormatting>
  <conditionalFormatting sqref="AM2:AM3">
    <cfRule type="cellIs" dxfId="38" priority="39" operator="between">
      <formula>0.0001</formula>
      <formula>1</formula>
    </cfRule>
  </conditionalFormatting>
  <conditionalFormatting sqref="H31:P31 S31:T31 H32:T36 H38:P38 S38:T38 W31:AQ38 H4:T29 W4:AQ29 H37:M37 O37:T37">
    <cfRule type="cellIs" dxfId="18" priority="19" operator="between">
      <formula>0.0001</formula>
      <formula>1</formula>
    </cfRule>
  </conditionalFormatting>
  <conditionalFormatting sqref="H30:P30 S30:T30 W30:AQ30">
    <cfRule type="cellIs" dxfId="17" priority="18" operator="between">
      <formula>0.0001</formula>
      <formula>1</formula>
    </cfRule>
  </conditionalFormatting>
  <conditionalFormatting sqref="H39:P39 S39:T39 W39:AQ39">
    <cfRule type="cellIs" dxfId="16" priority="17" operator="between">
      <formula>0.0001</formula>
      <formula>1</formula>
    </cfRule>
  </conditionalFormatting>
  <conditionalFormatting sqref="Q30:R31">
    <cfRule type="cellIs" dxfId="15" priority="16" operator="between">
      <formula>0.0001</formula>
      <formula>1</formula>
    </cfRule>
  </conditionalFormatting>
  <conditionalFormatting sqref="Q38:R39">
    <cfRule type="cellIs" dxfId="14" priority="15" operator="between">
      <formula>0.0001</formula>
      <formula>1</formula>
    </cfRule>
  </conditionalFormatting>
  <conditionalFormatting sqref="U31:U38 U4:U29">
    <cfRule type="cellIs" dxfId="13" priority="14" operator="between">
      <formula>0.0001</formula>
      <formula>1</formula>
    </cfRule>
  </conditionalFormatting>
  <conditionalFormatting sqref="U30">
    <cfRule type="cellIs" dxfId="12" priority="13" operator="between">
      <formula>0.0001</formula>
      <formula>1</formula>
    </cfRule>
  </conditionalFormatting>
  <conditionalFormatting sqref="U39">
    <cfRule type="cellIs" dxfId="11" priority="12" operator="between">
      <formula>0.0001</formula>
      <formula>1</formula>
    </cfRule>
  </conditionalFormatting>
  <conditionalFormatting sqref="V31:V38 V4:V29">
    <cfRule type="cellIs" dxfId="10" priority="11" operator="between">
      <formula>0.0001</formula>
      <formula>1</formula>
    </cfRule>
  </conditionalFormatting>
  <conditionalFormatting sqref="V30">
    <cfRule type="cellIs" dxfId="9" priority="10" operator="between">
      <formula>0.0001</formula>
      <formula>1</formula>
    </cfRule>
  </conditionalFormatting>
  <conditionalFormatting sqref="V39">
    <cfRule type="cellIs" dxfId="8" priority="9" operator="between">
      <formula>0.0001</formula>
      <formula>1</formula>
    </cfRule>
  </conditionalFormatting>
  <conditionalFormatting sqref="H40:P40 S40:T40 W40:AQ40">
    <cfRule type="cellIs" dxfId="7" priority="8" operator="between">
      <formula>0.0001</formula>
      <formula>1</formula>
    </cfRule>
  </conditionalFormatting>
  <conditionalFormatting sqref="H41:P41 S41:T41 W41:AQ41">
    <cfRule type="cellIs" dxfId="6" priority="7" operator="between">
      <formula>0.0001</formula>
      <formula>1</formula>
    </cfRule>
  </conditionalFormatting>
  <conditionalFormatting sqref="Q40:R41">
    <cfRule type="cellIs" dxfId="5" priority="6" operator="between">
      <formula>0.0001</formula>
      <formula>1</formula>
    </cfRule>
  </conditionalFormatting>
  <conditionalFormatting sqref="U40">
    <cfRule type="cellIs" dxfId="4" priority="5" operator="between">
      <formula>0.0001</formula>
      <formula>1</formula>
    </cfRule>
  </conditionalFormatting>
  <conditionalFormatting sqref="U41">
    <cfRule type="cellIs" dxfId="3" priority="4" operator="between">
      <formula>0.0001</formula>
      <formula>1</formula>
    </cfRule>
  </conditionalFormatting>
  <conditionalFormatting sqref="V40">
    <cfRule type="cellIs" dxfId="2" priority="3" operator="between">
      <formula>0.0001</formula>
      <formula>1</formula>
    </cfRule>
  </conditionalFormatting>
  <conditionalFormatting sqref="V41">
    <cfRule type="cellIs" dxfId="1" priority="2" operator="between">
      <formula>0.0001</formula>
      <formula>1</formula>
    </cfRule>
  </conditionalFormatting>
  <conditionalFormatting sqref="N37">
    <cfRule type="cellIs" dxfId="0" priority="1" operator="between">
      <formula>0.00001</formula>
      <formula>1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N1022"/>
  <sheetViews>
    <sheetView workbookViewId="0">
      <selection activeCell="A2" sqref="A2:L510"/>
    </sheetView>
  </sheetViews>
  <sheetFormatPr defaultColWidth="8.85546875" defaultRowHeight="12.75" x14ac:dyDescent="0.2"/>
  <cols>
    <col min="5" max="5" width="17.28515625" bestFit="1" customWidth="1"/>
    <col min="10" max="10" width="10.140625" bestFit="1" customWidth="1"/>
    <col min="11" max="11" width="18.7109375" customWidth="1"/>
    <col min="14" max="14" width="17.28515625" customWidth="1"/>
  </cols>
  <sheetData>
    <row r="1" spans="1:14" s="58" customFormat="1" x14ac:dyDescent="0.2">
      <c r="A1" t="s">
        <v>85</v>
      </c>
      <c r="B1" t="s">
        <v>86</v>
      </c>
      <c r="C1" t="s">
        <v>87</v>
      </c>
      <c r="D1" t="s">
        <v>88</v>
      </c>
      <c r="E1" t="s">
        <v>89</v>
      </c>
      <c r="F1" t="s">
        <v>90</v>
      </c>
      <c r="G1" t="s">
        <v>91</v>
      </c>
      <c r="H1" t="s">
        <v>92</v>
      </c>
      <c r="I1" t="s">
        <v>93</v>
      </c>
      <c r="J1" t="s">
        <v>94</v>
      </c>
      <c r="L1" s="58" t="s">
        <v>95</v>
      </c>
      <c r="N1" s="58" t="s">
        <v>96</v>
      </c>
    </row>
    <row r="2" spans="1:14" x14ac:dyDescent="0.2">
      <c r="A2" t="s">
        <v>242</v>
      </c>
      <c r="B2" t="s">
        <v>243</v>
      </c>
      <c r="C2" t="s">
        <v>99</v>
      </c>
      <c r="D2" t="s">
        <v>100</v>
      </c>
      <c r="E2" t="s">
        <v>155</v>
      </c>
      <c r="F2">
        <v>322.3</v>
      </c>
      <c r="G2">
        <v>71</v>
      </c>
      <c r="H2" t="s">
        <v>118</v>
      </c>
      <c r="I2" t="s">
        <v>244</v>
      </c>
      <c r="J2" s="59">
        <v>41822</v>
      </c>
      <c r="K2" t="s">
        <v>245</v>
      </c>
      <c r="L2">
        <v>322.3</v>
      </c>
      <c r="N2" t="s">
        <v>104</v>
      </c>
    </row>
    <row r="3" spans="1:14" x14ac:dyDescent="0.2">
      <c r="A3" t="s">
        <v>242</v>
      </c>
      <c r="B3" t="s">
        <v>243</v>
      </c>
      <c r="C3" t="s">
        <v>99</v>
      </c>
      <c r="D3" t="s">
        <v>100</v>
      </c>
      <c r="E3" t="s">
        <v>46</v>
      </c>
      <c r="F3">
        <v>617.9</v>
      </c>
      <c r="G3">
        <v>73.2</v>
      </c>
      <c r="H3" t="s">
        <v>118</v>
      </c>
      <c r="I3" t="s">
        <v>246</v>
      </c>
      <c r="J3" s="59">
        <v>41829</v>
      </c>
      <c r="K3" t="s">
        <v>245</v>
      </c>
      <c r="L3">
        <v>617.9</v>
      </c>
      <c r="N3" t="s">
        <v>107</v>
      </c>
    </row>
    <row r="4" spans="1:14" x14ac:dyDescent="0.2">
      <c r="A4" t="s">
        <v>179</v>
      </c>
      <c r="B4" t="s">
        <v>247</v>
      </c>
      <c r="C4" t="s">
        <v>99</v>
      </c>
      <c r="D4" t="s">
        <v>100</v>
      </c>
      <c r="E4" t="s">
        <v>46</v>
      </c>
      <c r="F4">
        <v>603.79999999999995</v>
      </c>
      <c r="G4">
        <v>78.3</v>
      </c>
      <c r="H4" t="s">
        <v>138</v>
      </c>
      <c r="I4" t="s">
        <v>246</v>
      </c>
      <c r="J4" s="59">
        <v>41829</v>
      </c>
      <c r="K4" t="s">
        <v>248</v>
      </c>
      <c r="L4">
        <v>603.79999999999995</v>
      </c>
      <c r="N4" t="s">
        <v>109</v>
      </c>
    </row>
    <row r="5" spans="1:14" x14ac:dyDescent="0.2">
      <c r="A5" t="s">
        <v>179</v>
      </c>
      <c r="B5" t="s">
        <v>247</v>
      </c>
      <c r="C5" t="s">
        <v>99</v>
      </c>
      <c r="D5" t="s">
        <v>100</v>
      </c>
      <c r="E5" t="s">
        <v>48</v>
      </c>
      <c r="F5">
        <v>2098.4</v>
      </c>
      <c r="G5">
        <v>80.900000000000006</v>
      </c>
      <c r="H5" t="s">
        <v>138</v>
      </c>
      <c r="I5" t="s">
        <v>249</v>
      </c>
      <c r="J5" s="59">
        <v>41883</v>
      </c>
      <c r="K5" t="s">
        <v>248</v>
      </c>
      <c r="L5">
        <v>2098.4</v>
      </c>
      <c r="N5" t="s">
        <v>110</v>
      </c>
    </row>
    <row r="6" spans="1:14" x14ac:dyDescent="0.2">
      <c r="A6" t="s">
        <v>212</v>
      </c>
      <c r="B6" t="s">
        <v>250</v>
      </c>
      <c r="C6" t="s">
        <v>99</v>
      </c>
      <c r="D6" t="s">
        <v>100</v>
      </c>
      <c r="E6" t="s">
        <v>155</v>
      </c>
      <c r="F6">
        <v>416.4</v>
      </c>
      <c r="G6">
        <v>53.6</v>
      </c>
      <c r="H6" t="s">
        <v>131</v>
      </c>
      <c r="I6" t="s">
        <v>244</v>
      </c>
      <c r="J6" s="59">
        <v>41822</v>
      </c>
      <c r="K6" t="s">
        <v>251</v>
      </c>
      <c r="L6">
        <v>416.4</v>
      </c>
    </row>
    <row r="7" spans="1:14" x14ac:dyDescent="0.2">
      <c r="A7" t="s">
        <v>214</v>
      </c>
      <c r="B7" t="s">
        <v>215</v>
      </c>
      <c r="C7" t="s">
        <v>99</v>
      </c>
      <c r="D7" t="s">
        <v>100</v>
      </c>
      <c r="E7" t="s">
        <v>41</v>
      </c>
      <c r="F7">
        <v>14.01</v>
      </c>
      <c r="G7">
        <v>86.5</v>
      </c>
      <c r="H7" t="s">
        <v>173</v>
      </c>
      <c r="I7" t="s">
        <v>123</v>
      </c>
      <c r="J7" s="59">
        <v>41749</v>
      </c>
      <c r="K7" t="s">
        <v>252</v>
      </c>
      <c r="L7">
        <v>14.01</v>
      </c>
    </row>
    <row r="8" spans="1:14" x14ac:dyDescent="0.2">
      <c r="A8" t="s">
        <v>214</v>
      </c>
      <c r="B8" t="s">
        <v>215</v>
      </c>
      <c r="C8" t="s">
        <v>99</v>
      </c>
      <c r="D8" t="s">
        <v>100</v>
      </c>
      <c r="E8" t="s">
        <v>44</v>
      </c>
      <c r="F8">
        <v>225.06</v>
      </c>
      <c r="G8">
        <v>58.9</v>
      </c>
      <c r="H8" t="s">
        <v>173</v>
      </c>
      <c r="I8" t="s">
        <v>123</v>
      </c>
      <c r="J8" s="59">
        <v>41749</v>
      </c>
      <c r="K8" t="s">
        <v>252</v>
      </c>
      <c r="L8">
        <v>225.06</v>
      </c>
    </row>
    <row r="9" spans="1:14" x14ac:dyDescent="0.2">
      <c r="A9" t="s">
        <v>214</v>
      </c>
      <c r="B9" t="s">
        <v>215</v>
      </c>
      <c r="C9" t="s">
        <v>99</v>
      </c>
      <c r="D9" t="s">
        <v>100</v>
      </c>
      <c r="E9" t="s">
        <v>44</v>
      </c>
      <c r="F9">
        <v>227.57</v>
      </c>
      <c r="G9">
        <v>58.2</v>
      </c>
      <c r="H9" t="s">
        <v>173</v>
      </c>
      <c r="I9" t="s">
        <v>123</v>
      </c>
      <c r="J9" s="59">
        <v>41841</v>
      </c>
      <c r="K9" t="s">
        <v>252</v>
      </c>
      <c r="L9">
        <v>227.57</v>
      </c>
    </row>
    <row r="10" spans="1:14" x14ac:dyDescent="0.2">
      <c r="A10" t="s">
        <v>214</v>
      </c>
      <c r="B10" t="s">
        <v>215</v>
      </c>
      <c r="C10" t="s">
        <v>99</v>
      </c>
      <c r="D10" t="s">
        <v>105</v>
      </c>
      <c r="E10" t="s">
        <v>53</v>
      </c>
      <c r="F10">
        <v>1.72</v>
      </c>
      <c r="G10">
        <v>35.700000000000003</v>
      </c>
      <c r="H10" t="s">
        <v>173</v>
      </c>
      <c r="I10" t="s">
        <v>123</v>
      </c>
      <c r="J10" s="59">
        <v>41749</v>
      </c>
      <c r="K10" t="s">
        <v>252</v>
      </c>
      <c r="L10">
        <v>1.72</v>
      </c>
    </row>
    <row r="11" spans="1:14" x14ac:dyDescent="0.2">
      <c r="A11" t="s">
        <v>214</v>
      </c>
      <c r="B11" t="s">
        <v>215</v>
      </c>
      <c r="C11" t="s">
        <v>99</v>
      </c>
      <c r="D11" t="s">
        <v>105</v>
      </c>
      <c r="E11" t="s">
        <v>53</v>
      </c>
      <c r="F11">
        <v>1.79</v>
      </c>
      <c r="G11">
        <v>37.1</v>
      </c>
      <c r="H11" t="s">
        <v>173</v>
      </c>
      <c r="I11" t="s">
        <v>123</v>
      </c>
      <c r="J11" s="59">
        <v>41784</v>
      </c>
      <c r="K11" t="s">
        <v>252</v>
      </c>
      <c r="L11">
        <v>1.79</v>
      </c>
    </row>
    <row r="12" spans="1:14" x14ac:dyDescent="0.2">
      <c r="A12" t="s">
        <v>206</v>
      </c>
      <c r="B12" t="s">
        <v>207</v>
      </c>
      <c r="C12" t="s">
        <v>99</v>
      </c>
      <c r="D12" t="s">
        <v>100</v>
      </c>
      <c r="E12" t="s">
        <v>49</v>
      </c>
      <c r="F12">
        <v>28.08</v>
      </c>
      <c r="G12">
        <v>46.8</v>
      </c>
      <c r="H12" t="s">
        <v>118</v>
      </c>
      <c r="I12" t="s">
        <v>106</v>
      </c>
      <c r="J12" s="59">
        <v>41777</v>
      </c>
      <c r="K12" t="s">
        <v>25</v>
      </c>
      <c r="L12">
        <v>28.08</v>
      </c>
    </row>
    <row r="13" spans="1:14" x14ac:dyDescent="0.2">
      <c r="A13" t="s">
        <v>206</v>
      </c>
      <c r="B13" t="s">
        <v>207</v>
      </c>
      <c r="C13" t="s">
        <v>99</v>
      </c>
      <c r="D13" t="s">
        <v>100</v>
      </c>
      <c r="E13" t="s">
        <v>113</v>
      </c>
      <c r="F13">
        <v>75.3</v>
      </c>
      <c r="G13">
        <v>65.8</v>
      </c>
      <c r="H13" t="s">
        <v>118</v>
      </c>
      <c r="I13" t="s">
        <v>106</v>
      </c>
      <c r="J13" s="59">
        <v>41756</v>
      </c>
      <c r="K13" t="s">
        <v>25</v>
      </c>
      <c r="L13">
        <v>75.3</v>
      </c>
    </row>
    <row r="14" spans="1:14" x14ac:dyDescent="0.2">
      <c r="A14" t="s">
        <v>206</v>
      </c>
      <c r="B14" t="s">
        <v>207</v>
      </c>
      <c r="C14" t="s">
        <v>99</v>
      </c>
      <c r="D14" t="s">
        <v>100</v>
      </c>
      <c r="E14" t="s">
        <v>113</v>
      </c>
      <c r="F14">
        <v>77.400000000000006</v>
      </c>
      <c r="G14">
        <v>64</v>
      </c>
      <c r="H14" t="s">
        <v>118</v>
      </c>
      <c r="I14" t="s">
        <v>106</v>
      </c>
      <c r="J14" s="59">
        <v>41812</v>
      </c>
      <c r="K14" t="s">
        <v>25</v>
      </c>
      <c r="L14">
        <v>77.400000000000006</v>
      </c>
    </row>
    <row r="15" spans="1:14" x14ac:dyDescent="0.2">
      <c r="A15" t="s">
        <v>206</v>
      </c>
      <c r="B15" t="s">
        <v>207</v>
      </c>
      <c r="C15" t="s">
        <v>99</v>
      </c>
      <c r="D15" t="s">
        <v>100</v>
      </c>
      <c r="E15" t="s">
        <v>50</v>
      </c>
      <c r="F15">
        <v>420</v>
      </c>
      <c r="G15">
        <v>78.7</v>
      </c>
      <c r="H15" t="s">
        <v>118</v>
      </c>
      <c r="I15" t="s">
        <v>106</v>
      </c>
      <c r="J15" s="59">
        <v>41756</v>
      </c>
      <c r="K15" t="s">
        <v>25</v>
      </c>
      <c r="L15">
        <v>420</v>
      </c>
    </row>
    <row r="16" spans="1:14" x14ac:dyDescent="0.2">
      <c r="A16" t="s">
        <v>206</v>
      </c>
      <c r="B16" t="s">
        <v>207</v>
      </c>
      <c r="C16" t="s">
        <v>99</v>
      </c>
      <c r="D16" t="s">
        <v>100</v>
      </c>
      <c r="E16" t="s">
        <v>50</v>
      </c>
      <c r="F16">
        <v>415.78</v>
      </c>
      <c r="G16">
        <v>79.5</v>
      </c>
      <c r="H16" t="s">
        <v>118</v>
      </c>
      <c r="I16" t="s">
        <v>108</v>
      </c>
      <c r="J16" s="59">
        <v>41767</v>
      </c>
      <c r="K16" t="s">
        <v>25</v>
      </c>
      <c r="L16">
        <v>415.78</v>
      </c>
    </row>
    <row r="17" spans="1:12" x14ac:dyDescent="0.2">
      <c r="A17" t="s">
        <v>206</v>
      </c>
      <c r="B17" t="s">
        <v>207</v>
      </c>
      <c r="C17" t="s">
        <v>99</v>
      </c>
      <c r="D17" t="s">
        <v>100</v>
      </c>
      <c r="E17" t="s">
        <v>50</v>
      </c>
      <c r="F17">
        <v>423.5</v>
      </c>
      <c r="G17">
        <v>78</v>
      </c>
      <c r="H17" t="s">
        <v>118</v>
      </c>
      <c r="I17" t="s">
        <v>106</v>
      </c>
      <c r="J17" s="59">
        <v>41812</v>
      </c>
      <c r="K17" t="s">
        <v>25</v>
      </c>
      <c r="L17">
        <v>423.5</v>
      </c>
    </row>
    <row r="18" spans="1:12" x14ac:dyDescent="0.2">
      <c r="A18" t="s">
        <v>206</v>
      </c>
      <c r="B18" t="s">
        <v>207</v>
      </c>
      <c r="C18" t="s">
        <v>99</v>
      </c>
      <c r="D18" t="s">
        <v>100</v>
      </c>
      <c r="E18" t="s">
        <v>50</v>
      </c>
      <c r="F18">
        <v>413.58</v>
      </c>
      <c r="G18">
        <v>79.900000000000006</v>
      </c>
      <c r="H18" t="s">
        <v>118</v>
      </c>
      <c r="I18" t="s">
        <v>108</v>
      </c>
      <c r="J18" s="59">
        <v>41837</v>
      </c>
      <c r="K18" t="s">
        <v>25</v>
      </c>
      <c r="L18">
        <v>413.58</v>
      </c>
    </row>
    <row r="19" spans="1:12" x14ac:dyDescent="0.2">
      <c r="A19" t="s">
        <v>206</v>
      </c>
      <c r="B19" t="s">
        <v>207</v>
      </c>
      <c r="C19" t="s">
        <v>99</v>
      </c>
      <c r="D19" t="s">
        <v>100</v>
      </c>
      <c r="E19" t="s">
        <v>50</v>
      </c>
      <c r="F19">
        <v>418.4</v>
      </c>
      <c r="G19">
        <v>79</v>
      </c>
      <c r="H19" t="s">
        <v>118</v>
      </c>
      <c r="I19" t="s">
        <v>106</v>
      </c>
      <c r="J19" s="59">
        <v>41868</v>
      </c>
      <c r="K19" t="s">
        <v>25</v>
      </c>
      <c r="L19">
        <v>418.4</v>
      </c>
    </row>
    <row r="20" spans="1:12" x14ac:dyDescent="0.2">
      <c r="A20" t="s">
        <v>206</v>
      </c>
      <c r="B20" t="s">
        <v>207</v>
      </c>
      <c r="C20" t="s">
        <v>99</v>
      </c>
      <c r="D20" t="s">
        <v>100</v>
      </c>
      <c r="E20" t="s">
        <v>52</v>
      </c>
      <c r="F20">
        <v>636.54999999999995</v>
      </c>
      <c r="G20">
        <v>79</v>
      </c>
      <c r="H20" t="s">
        <v>118</v>
      </c>
      <c r="I20" t="s">
        <v>106</v>
      </c>
      <c r="J20" s="59">
        <v>41777</v>
      </c>
      <c r="K20" t="s">
        <v>25</v>
      </c>
      <c r="L20">
        <v>636.54999999999995</v>
      </c>
    </row>
    <row r="21" spans="1:12" x14ac:dyDescent="0.2">
      <c r="A21" t="s">
        <v>206</v>
      </c>
      <c r="B21" t="s">
        <v>207</v>
      </c>
      <c r="C21" t="s">
        <v>99</v>
      </c>
      <c r="D21" t="s">
        <v>100</v>
      </c>
      <c r="E21" t="s">
        <v>52</v>
      </c>
      <c r="F21">
        <v>651.20000000000005</v>
      </c>
      <c r="G21">
        <v>77.2</v>
      </c>
      <c r="H21" t="s">
        <v>118</v>
      </c>
      <c r="I21" t="s">
        <v>106</v>
      </c>
      <c r="J21" s="59">
        <v>41833</v>
      </c>
      <c r="K21" t="s">
        <v>25</v>
      </c>
      <c r="L21">
        <v>651.20000000000005</v>
      </c>
    </row>
    <row r="22" spans="1:12" x14ac:dyDescent="0.2">
      <c r="A22" t="s">
        <v>206</v>
      </c>
      <c r="B22" t="s">
        <v>207</v>
      </c>
      <c r="C22" t="s">
        <v>99</v>
      </c>
      <c r="D22" t="s">
        <v>100</v>
      </c>
      <c r="E22" t="s">
        <v>41</v>
      </c>
      <c r="F22">
        <v>15.12</v>
      </c>
      <c r="G22">
        <v>66.400000000000006</v>
      </c>
      <c r="H22" t="s">
        <v>118</v>
      </c>
      <c r="I22" t="s">
        <v>108</v>
      </c>
      <c r="J22" s="59">
        <v>41781</v>
      </c>
      <c r="K22" t="s">
        <v>25</v>
      </c>
      <c r="L22">
        <v>15.12</v>
      </c>
    </row>
    <row r="23" spans="1:12" x14ac:dyDescent="0.2">
      <c r="A23" t="s">
        <v>206</v>
      </c>
      <c r="B23" t="s">
        <v>207</v>
      </c>
      <c r="C23" t="s">
        <v>99</v>
      </c>
      <c r="D23" t="s">
        <v>100</v>
      </c>
      <c r="E23" t="s">
        <v>41</v>
      </c>
      <c r="F23">
        <v>14.59</v>
      </c>
      <c r="G23">
        <v>68.8</v>
      </c>
      <c r="H23" t="s">
        <v>118</v>
      </c>
      <c r="I23" t="s">
        <v>108</v>
      </c>
      <c r="J23" s="59">
        <v>41837</v>
      </c>
      <c r="K23" t="s">
        <v>25</v>
      </c>
      <c r="L23">
        <v>14.59</v>
      </c>
    </row>
    <row r="24" spans="1:12" x14ac:dyDescent="0.2">
      <c r="A24" t="s">
        <v>206</v>
      </c>
      <c r="B24" t="s">
        <v>207</v>
      </c>
      <c r="C24" t="s">
        <v>99</v>
      </c>
      <c r="D24" t="s">
        <v>100</v>
      </c>
      <c r="E24" t="s">
        <v>42</v>
      </c>
      <c r="F24">
        <v>30.78</v>
      </c>
      <c r="G24">
        <v>66.099999999999994</v>
      </c>
      <c r="H24" t="s">
        <v>118</v>
      </c>
      <c r="I24" t="s">
        <v>108</v>
      </c>
      <c r="J24" s="59">
        <v>41837</v>
      </c>
      <c r="K24" t="s">
        <v>25</v>
      </c>
      <c r="L24">
        <v>30.78</v>
      </c>
    </row>
    <row r="25" spans="1:12" x14ac:dyDescent="0.2">
      <c r="A25" t="s">
        <v>206</v>
      </c>
      <c r="B25" t="s">
        <v>207</v>
      </c>
      <c r="C25" t="s">
        <v>99</v>
      </c>
      <c r="D25" t="s">
        <v>100</v>
      </c>
      <c r="E25" t="s">
        <v>43</v>
      </c>
      <c r="F25">
        <v>65.599999999999994</v>
      </c>
      <c r="G25">
        <v>68.8</v>
      </c>
      <c r="H25" t="s">
        <v>118</v>
      </c>
      <c r="I25" t="s">
        <v>106</v>
      </c>
      <c r="J25" s="59">
        <v>41812</v>
      </c>
      <c r="K25" t="s">
        <v>25</v>
      </c>
      <c r="L25">
        <v>65.599999999999994</v>
      </c>
    </row>
    <row r="26" spans="1:12" x14ac:dyDescent="0.2">
      <c r="A26" t="s">
        <v>206</v>
      </c>
      <c r="B26" t="s">
        <v>207</v>
      </c>
      <c r="C26" t="s">
        <v>99</v>
      </c>
      <c r="D26" t="s">
        <v>100</v>
      </c>
      <c r="E26" t="s">
        <v>44</v>
      </c>
      <c r="F26">
        <v>143.30000000000001</v>
      </c>
      <c r="G26">
        <v>72.099999999999994</v>
      </c>
      <c r="H26" t="s">
        <v>118</v>
      </c>
      <c r="I26" t="s">
        <v>106</v>
      </c>
      <c r="J26" s="59">
        <v>41833</v>
      </c>
      <c r="K26" t="s">
        <v>25</v>
      </c>
      <c r="L26">
        <v>143.30000000000001</v>
      </c>
    </row>
    <row r="27" spans="1:12" x14ac:dyDescent="0.2">
      <c r="A27" t="s">
        <v>206</v>
      </c>
      <c r="B27" t="s">
        <v>207</v>
      </c>
      <c r="C27" t="s">
        <v>99</v>
      </c>
      <c r="D27" t="s">
        <v>100</v>
      </c>
      <c r="E27" t="s">
        <v>44</v>
      </c>
      <c r="F27">
        <v>140.6</v>
      </c>
      <c r="G27">
        <v>73.5</v>
      </c>
      <c r="H27" t="s">
        <v>118</v>
      </c>
      <c r="I27" t="s">
        <v>103</v>
      </c>
      <c r="J27" s="59">
        <v>41851</v>
      </c>
      <c r="K27" t="s">
        <v>25</v>
      </c>
      <c r="L27">
        <v>140.6</v>
      </c>
    </row>
    <row r="28" spans="1:12" x14ac:dyDescent="0.2">
      <c r="A28" t="s">
        <v>206</v>
      </c>
      <c r="B28" t="s">
        <v>207</v>
      </c>
      <c r="C28" t="s">
        <v>99</v>
      </c>
      <c r="D28" t="s">
        <v>100</v>
      </c>
      <c r="E28" t="s">
        <v>45</v>
      </c>
      <c r="F28">
        <v>280.99</v>
      </c>
      <c r="G28">
        <v>75.8</v>
      </c>
      <c r="H28" t="s">
        <v>118</v>
      </c>
      <c r="I28" t="s">
        <v>108</v>
      </c>
      <c r="J28" s="59">
        <v>41767</v>
      </c>
      <c r="K28" t="s">
        <v>25</v>
      </c>
      <c r="L28">
        <v>280.99</v>
      </c>
    </row>
    <row r="29" spans="1:12" x14ac:dyDescent="0.2">
      <c r="A29" t="s">
        <v>206</v>
      </c>
      <c r="B29" t="s">
        <v>207</v>
      </c>
      <c r="C29" t="s">
        <v>99</v>
      </c>
      <c r="D29" t="s">
        <v>100</v>
      </c>
      <c r="E29" t="s">
        <v>45</v>
      </c>
      <c r="F29">
        <v>279.2</v>
      </c>
      <c r="G29">
        <v>76.3</v>
      </c>
      <c r="H29" t="s">
        <v>118</v>
      </c>
      <c r="I29" t="s">
        <v>103</v>
      </c>
      <c r="J29" s="59">
        <v>41772</v>
      </c>
      <c r="K29" t="s">
        <v>25</v>
      </c>
      <c r="L29">
        <v>279.2</v>
      </c>
    </row>
    <row r="30" spans="1:12" x14ac:dyDescent="0.2">
      <c r="A30" t="s">
        <v>206</v>
      </c>
      <c r="B30" t="s">
        <v>207</v>
      </c>
      <c r="C30" t="s">
        <v>99</v>
      </c>
      <c r="D30" t="s">
        <v>100</v>
      </c>
      <c r="E30" t="s">
        <v>45</v>
      </c>
      <c r="F30">
        <v>276.95999999999998</v>
      </c>
      <c r="G30">
        <v>76.900000000000006</v>
      </c>
      <c r="H30" t="s">
        <v>118</v>
      </c>
      <c r="I30" t="s">
        <v>108</v>
      </c>
      <c r="J30" s="59">
        <v>41781</v>
      </c>
      <c r="K30" t="s">
        <v>25</v>
      </c>
      <c r="L30">
        <v>276.95999999999998</v>
      </c>
    </row>
    <row r="31" spans="1:12" x14ac:dyDescent="0.2">
      <c r="A31" t="s">
        <v>206</v>
      </c>
      <c r="B31" t="s">
        <v>207</v>
      </c>
      <c r="C31" t="s">
        <v>99</v>
      </c>
      <c r="D31" t="s">
        <v>100</v>
      </c>
      <c r="E31" t="s">
        <v>45</v>
      </c>
      <c r="F31">
        <v>275.3</v>
      </c>
      <c r="G31">
        <v>77.900000000000006</v>
      </c>
      <c r="H31" t="s">
        <v>118</v>
      </c>
      <c r="I31" t="s">
        <v>253</v>
      </c>
      <c r="J31" s="59">
        <v>41872</v>
      </c>
      <c r="K31" t="s">
        <v>25</v>
      </c>
      <c r="L31">
        <v>275.3</v>
      </c>
    </row>
    <row r="32" spans="1:12" x14ac:dyDescent="0.2">
      <c r="A32" t="s">
        <v>206</v>
      </c>
      <c r="B32" t="s">
        <v>207</v>
      </c>
      <c r="C32" t="s">
        <v>99</v>
      </c>
      <c r="D32" t="s">
        <v>100</v>
      </c>
      <c r="E32" t="s">
        <v>46</v>
      </c>
      <c r="F32">
        <v>615.85</v>
      </c>
      <c r="G32">
        <v>73.900000000000006</v>
      </c>
      <c r="H32" t="s">
        <v>118</v>
      </c>
      <c r="I32" t="s">
        <v>108</v>
      </c>
      <c r="J32" s="59">
        <v>41767</v>
      </c>
      <c r="K32" t="s">
        <v>25</v>
      </c>
      <c r="L32">
        <v>615.85</v>
      </c>
    </row>
    <row r="33" spans="1:12" x14ac:dyDescent="0.2">
      <c r="A33" t="s">
        <v>206</v>
      </c>
      <c r="B33" t="s">
        <v>207</v>
      </c>
      <c r="C33" t="s">
        <v>99</v>
      </c>
      <c r="D33" t="s">
        <v>100</v>
      </c>
      <c r="E33" t="s">
        <v>46</v>
      </c>
      <c r="F33">
        <v>590.86</v>
      </c>
      <c r="G33">
        <v>77.099999999999994</v>
      </c>
      <c r="H33" t="s">
        <v>118</v>
      </c>
      <c r="I33" t="s">
        <v>108</v>
      </c>
      <c r="J33" s="59">
        <v>41781</v>
      </c>
      <c r="K33" t="s">
        <v>25</v>
      </c>
      <c r="L33">
        <v>590.86</v>
      </c>
    </row>
    <row r="34" spans="1:12" x14ac:dyDescent="0.2">
      <c r="A34" t="s">
        <v>206</v>
      </c>
      <c r="B34" t="s">
        <v>207</v>
      </c>
      <c r="C34" t="s">
        <v>99</v>
      </c>
      <c r="D34" t="s">
        <v>100</v>
      </c>
      <c r="E34" t="s">
        <v>46</v>
      </c>
      <c r="F34">
        <v>590</v>
      </c>
      <c r="G34">
        <v>77.2</v>
      </c>
      <c r="H34" t="s">
        <v>118</v>
      </c>
      <c r="I34" t="s">
        <v>103</v>
      </c>
      <c r="J34" s="59">
        <v>41793</v>
      </c>
      <c r="K34" t="s">
        <v>25</v>
      </c>
      <c r="L34">
        <v>590</v>
      </c>
    </row>
    <row r="35" spans="1:12" x14ac:dyDescent="0.2">
      <c r="A35" t="s">
        <v>206</v>
      </c>
      <c r="B35" t="s">
        <v>207</v>
      </c>
      <c r="C35" t="s">
        <v>99</v>
      </c>
      <c r="D35" t="s">
        <v>100</v>
      </c>
      <c r="E35" t="s">
        <v>46</v>
      </c>
      <c r="F35">
        <v>588.6</v>
      </c>
      <c r="G35">
        <v>77.400000000000006</v>
      </c>
      <c r="H35" t="s">
        <v>118</v>
      </c>
      <c r="I35" t="s">
        <v>108</v>
      </c>
      <c r="J35" s="59">
        <v>41795</v>
      </c>
      <c r="K35" t="s">
        <v>25</v>
      </c>
      <c r="L35">
        <v>588.6</v>
      </c>
    </row>
    <row r="36" spans="1:12" x14ac:dyDescent="0.2">
      <c r="A36" t="s">
        <v>206</v>
      </c>
      <c r="B36" t="s">
        <v>207</v>
      </c>
      <c r="C36" t="s">
        <v>99</v>
      </c>
      <c r="D36" t="s">
        <v>100</v>
      </c>
      <c r="E36" t="s">
        <v>46</v>
      </c>
      <c r="F36">
        <v>590</v>
      </c>
      <c r="G36">
        <v>77.2</v>
      </c>
      <c r="H36" t="s">
        <v>118</v>
      </c>
      <c r="I36" t="s">
        <v>103</v>
      </c>
      <c r="J36" s="59">
        <v>41851</v>
      </c>
      <c r="K36" t="s">
        <v>25</v>
      </c>
      <c r="L36">
        <v>590</v>
      </c>
    </row>
    <row r="37" spans="1:12" x14ac:dyDescent="0.2">
      <c r="A37" t="s">
        <v>206</v>
      </c>
      <c r="B37" t="s">
        <v>207</v>
      </c>
      <c r="C37" t="s">
        <v>99</v>
      </c>
      <c r="D37" t="s">
        <v>100</v>
      </c>
      <c r="E37" t="s">
        <v>46</v>
      </c>
      <c r="F37">
        <v>615.5</v>
      </c>
      <c r="G37">
        <v>74.5</v>
      </c>
      <c r="H37" t="s">
        <v>118</v>
      </c>
      <c r="I37" t="s">
        <v>253</v>
      </c>
      <c r="J37" s="59">
        <v>41872</v>
      </c>
      <c r="K37" t="s">
        <v>25</v>
      </c>
      <c r="L37">
        <v>615.5</v>
      </c>
    </row>
    <row r="38" spans="1:12" x14ac:dyDescent="0.2">
      <c r="A38" t="s">
        <v>206</v>
      </c>
      <c r="B38" t="s">
        <v>207</v>
      </c>
      <c r="C38" t="s">
        <v>99</v>
      </c>
      <c r="D38" t="s">
        <v>100</v>
      </c>
      <c r="E38" t="s">
        <v>47</v>
      </c>
      <c r="F38">
        <v>1024.73</v>
      </c>
      <c r="G38">
        <v>77</v>
      </c>
      <c r="H38" t="s">
        <v>118</v>
      </c>
      <c r="I38" t="s">
        <v>254</v>
      </c>
      <c r="J38" s="59">
        <v>41893</v>
      </c>
      <c r="K38" t="s">
        <v>25</v>
      </c>
      <c r="L38">
        <v>1024.73</v>
      </c>
    </row>
    <row r="39" spans="1:12" x14ac:dyDescent="0.2">
      <c r="A39" t="s">
        <v>206</v>
      </c>
      <c r="B39" t="s">
        <v>207</v>
      </c>
      <c r="C39" t="s">
        <v>99</v>
      </c>
      <c r="D39" t="s">
        <v>100</v>
      </c>
      <c r="E39" t="s">
        <v>48</v>
      </c>
      <c r="F39">
        <v>2173.6999999999998</v>
      </c>
      <c r="G39">
        <v>75.8</v>
      </c>
      <c r="H39" t="s">
        <v>118</v>
      </c>
      <c r="I39" t="s">
        <v>249</v>
      </c>
      <c r="J39" s="59">
        <v>41883</v>
      </c>
      <c r="K39" t="s">
        <v>25</v>
      </c>
      <c r="L39">
        <v>2173.6999999999998</v>
      </c>
    </row>
    <row r="40" spans="1:12" x14ac:dyDescent="0.2">
      <c r="A40" t="s">
        <v>206</v>
      </c>
      <c r="B40" t="s">
        <v>207</v>
      </c>
      <c r="C40" t="s">
        <v>99</v>
      </c>
      <c r="D40" t="s">
        <v>100</v>
      </c>
      <c r="E40" t="s">
        <v>101</v>
      </c>
      <c r="F40">
        <v>763.4</v>
      </c>
      <c r="G40">
        <v>0</v>
      </c>
      <c r="H40" t="s">
        <v>118</v>
      </c>
      <c r="I40" t="s">
        <v>103</v>
      </c>
      <c r="J40" s="59">
        <v>41772</v>
      </c>
      <c r="K40" t="s">
        <v>25</v>
      </c>
      <c r="L40">
        <v>763.4</v>
      </c>
    </row>
    <row r="41" spans="1:12" x14ac:dyDescent="0.2">
      <c r="A41" t="s">
        <v>206</v>
      </c>
      <c r="B41" t="s">
        <v>207</v>
      </c>
      <c r="C41" t="s">
        <v>99</v>
      </c>
      <c r="D41" t="s">
        <v>105</v>
      </c>
      <c r="E41" t="s">
        <v>60</v>
      </c>
      <c r="F41">
        <v>12.76</v>
      </c>
      <c r="G41">
        <v>13.9</v>
      </c>
      <c r="H41" t="s">
        <v>118</v>
      </c>
      <c r="I41" t="s">
        <v>108</v>
      </c>
      <c r="J41" s="59">
        <v>41795</v>
      </c>
      <c r="K41" t="s">
        <v>25</v>
      </c>
      <c r="L41">
        <v>12.76</v>
      </c>
    </row>
    <row r="42" spans="1:12" x14ac:dyDescent="0.2">
      <c r="A42" t="s">
        <v>206</v>
      </c>
      <c r="B42" t="s">
        <v>207</v>
      </c>
      <c r="C42" t="s">
        <v>99</v>
      </c>
      <c r="D42" t="s">
        <v>105</v>
      </c>
      <c r="E42" t="s">
        <v>60</v>
      </c>
      <c r="F42">
        <v>16.39</v>
      </c>
      <c r="G42">
        <v>17.899999999999999</v>
      </c>
      <c r="H42" t="s">
        <v>118</v>
      </c>
      <c r="I42" t="s">
        <v>103</v>
      </c>
      <c r="J42" s="59">
        <v>41851</v>
      </c>
      <c r="K42" t="s">
        <v>25</v>
      </c>
      <c r="L42">
        <v>16.39</v>
      </c>
    </row>
    <row r="43" spans="1:12" x14ac:dyDescent="0.2">
      <c r="A43" t="s">
        <v>206</v>
      </c>
      <c r="B43" t="s">
        <v>207</v>
      </c>
      <c r="C43" t="s">
        <v>99</v>
      </c>
      <c r="D43" t="s">
        <v>105</v>
      </c>
      <c r="E43" t="s">
        <v>59</v>
      </c>
      <c r="F43">
        <v>12.29</v>
      </c>
      <c r="G43">
        <v>16.600000000000001</v>
      </c>
      <c r="H43" t="s">
        <v>118</v>
      </c>
      <c r="I43" t="s">
        <v>103</v>
      </c>
      <c r="J43" s="59">
        <v>41772</v>
      </c>
      <c r="K43" t="s">
        <v>25</v>
      </c>
      <c r="L43">
        <v>12.29</v>
      </c>
    </row>
    <row r="44" spans="1:12" x14ac:dyDescent="0.2">
      <c r="A44" t="s">
        <v>206</v>
      </c>
      <c r="B44" t="s">
        <v>207</v>
      </c>
      <c r="C44" t="s">
        <v>99</v>
      </c>
      <c r="D44" t="s">
        <v>105</v>
      </c>
      <c r="E44" t="s">
        <v>59</v>
      </c>
      <c r="F44">
        <v>14.58</v>
      </c>
      <c r="G44">
        <v>19.7</v>
      </c>
      <c r="H44" t="s">
        <v>118</v>
      </c>
      <c r="I44" t="s">
        <v>103</v>
      </c>
      <c r="J44" s="59">
        <v>41793</v>
      </c>
      <c r="K44" t="s">
        <v>25</v>
      </c>
      <c r="L44">
        <v>14.58</v>
      </c>
    </row>
    <row r="45" spans="1:12" x14ac:dyDescent="0.2">
      <c r="A45" t="s">
        <v>206</v>
      </c>
      <c r="B45" t="s">
        <v>207</v>
      </c>
      <c r="C45" t="s">
        <v>99</v>
      </c>
      <c r="D45" t="s">
        <v>105</v>
      </c>
      <c r="E45" t="s">
        <v>59</v>
      </c>
      <c r="F45">
        <v>13.12</v>
      </c>
      <c r="G45">
        <v>17.7</v>
      </c>
      <c r="H45" t="s">
        <v>118</v>
      </c>
      <c r="I45" t="s">
        <v>108</v>
      </c>
      <c r="J45" s="59">
        <v>41837</v>
      </c>
      <c r="K45" t="s">
        <v>25</v>
      </c>
      <c r="L45">
        <v>13.12</v>
      </c>
    </row>
    <row r="46" spans="1:12" x14ac:dyDescent="0.2">
      <c r="A46" t="s">
        <v>206</v>
      </c>
      <c r="B46" t="s">
        <v>207</v>
      </c>
      <c r="C46" t="s">
        <v>99</v>
      </c>
      <c r="D46" t="s">
        <v>105</v>
      </c>
      <c r="E46" t="s">
        <v>57</v>
      </c>
      <c r="F46">
        <v>5.09</v>
      </c>
      <c r="G46">
        <v>22.2</v>
      </c>
      <c r="H46" t="s">
        <v>118</v>
      </c>
      <c r="I46" t="s">
        <v>108</v>
      </c>
      <c r="J46" s="59">
        <v>41781</v>
      </c>
      <c r="K46" t="s">
        <v>25</v>
      </c>
      <c r="L46">
        <v>5.09</v>
      </c>
    </row>
    <row r="47" spans="1:12" x14ac:dyDescent="0.2">
      <c r="A47" t="s">
        <v>206</v>
      </c>
      <c r="B47" t="s">
        <v>207</v>
      </c>
      <c r="C47" t="s">
        <v>99</v>
      </c>
      <c r="D47" t="s">
        <v>105</v>
      </c>
      <c r="E47" t="s">
        <v>58</v>
      </c>
      <c r="F47">
        <v>11.57</v>
      </c>
      <c r="G47">
        <v>13.7</v>
      </c>
      <c r="H47" t="s">
        <v>118</v>
      </c>
      <c r="I47" t="s">
        <v>108</v>
      </c>
      <c r="J47" s="59">
        <v>41767</v>
      </c>
      <c r="K47" t="s">
        <v>25</v>
      </c>
      <c r="L47">
        <v>11.57</v>
      </c>
    </row>
    <row r="48" spans="1:12" x14ac:dyDescent="0.2">
      <c r="A48" t="s">
        <v>206</v>
      </c>
      <c r="B48" t="s">
        <v>207</v>
      </c>
      <c r="C48" t="s">
        <v>99</v>
      </c>
      <c r="D48" t="s">
        <v>105</v>
      </c>
      <c r="E48" t="s">
        <v>58</v>
      </c>
      <c r="F48">
        <v>11.9</v>
      </c>
      <c r="G48">
        <v>14.1</v>
      </c>
      <c r="H48" t="s">
        <v>118</v>
      </c>
      <c r="I48" t="s">
        <v>108</v>
      </c>
      <c r="J48" s="59">
        <v>41837</v>
      </c>
      <c r="K48" t="s">
        <v>25</v>
      </c>
      <c r="L48">
        <v>11.9</v>
      </c>
    </row>
    <row r="49" spans="1:12" x14ac:dyDescent="0.2">
      <c r="A49" t="s">
        <v>206</v>
      </c>
      <c r="B49" t="s">
        <v>207</v>
      </c>
      <c r="C49" t="s">
        <v>99</v>
      </c>
      <c r="D49" t="s">
        <v>105</v>
      </c>
      <c r="E49" t="s">
        <v>53</v>
      </c>
      <c r="F49">
        <v>3.92</v>
      </c>
      <c r="G49">
        <v>47.1</v>
      </c>
      <c r="H49" t="s">
        <v>118</v>
      </c>
      <c r="I49" t="s">
        <v>103</v>
      </c>
      <c r="J49" s="59">
        <v>41793</v>
      </c>
      <c r="K49" t="s">
        <v>25</v>
      </c>
      <c r="L49">
        <v>3.92</v>
      </c>
    </row>
    <row r="50" spans="1:12" x14ac:dyDescent="0.2">
      <c r="A50" t="s">
        <v>206</v>
      </c>
      <c r="B50" t="s">
        <v>207</v>
      </c>
      <c r="C50" t="s">
        <v>99</v>
      </c>
      <c r="D50" t="s">
        <v>105</v>
      </c>
      <c r="E50" t="s">
        <v>53</v>
      </c>
      <c r="F50">
        <v>4.22</v>
      </c>
      <c r="G50">
        <v>50.7</v>
      </c>
      <c r="H50" t="s">
        <v>118</v>
      </c>
      <c r="I50" t="s">
        <v>108</v>
      </c>
      <c r="J50" s="59">
        <v>41837</v>
      </c>
      <c r="K50" t="s">
        <v>25</v>
      </c>
      <c r="L50">
        <v>4.22</v>
      </c>
    </row>
    <row r="51" spans="1:12" x14ac:dyDescent="0.2">
      <c r="A51" t="s">
        <v>206</v>
      </c>
      <c r="B51" t="s">
        <v>207</v>
      </c>
      <c r="C51" t="s">
        <v>99</v>
      </c>
      <c r="D51" t="s">
        <v>105</v>
      </c>
      <c r="E51" t="s">
        <v>54</v>
      </c>
      <c r="F51">
        <v>7.91</v>
      </c>
      <c r="G51">
        <v>44.8</v>
      </c>
      <c r="H51" t="s">
        <v>118</v>
      </c>
      <c r="I51" t="s">
        <v>106</v>
      </c>
      <c r="J51" s="59">
        <v>41812</v>
      </c>
      <c r="K51" t="s">
        <v>25</v>
      </c>
      <c r="L51">
        <v>7.91</v>
      </c>
    </row>
    <row r="52" spans="1:12" x14ac:dyDescent="0.2">
      <c r="A52" t="s">
        <v>206</v>
      </c>
      <c r="B52" t="s">
        <v>207</v>
      </c>
      <c r="C52" t="s">
        <v>99</v>
      </c>
      <c r="D52" t="s">
        <v>105</v>
      </c>
      <c r="E52" t="s">
        <v>55</v>
      </c>
      <c r="F52">
        <v>1.4</v>
      </c>
      <c r="G52">
        <v>61.4</v>
      </c>
      <c r="H52" t="s">
        <v>118</v>
      </c>
      <c r="I52" t="s">
        <v>106</v>
      </c>
      <c r="J52" s="59">
        <v>41777</v>
      </c>
      <c r="K52" t="s">
        <v>25</v>
      </c>
      <c r="L52">
        <v>1.4</v>
      </c>
    </row>
    <row r="53" spans="1:12" x14ac:dyDescent="0.2">
      <c r="A53" t="s">
        <v>206</v>
      </c>
      <c r="B53" t="s">
        <v>207</v>
      </c>
      <c r="C53" t="s">
        <v>99</v>
      </c>
      <c r="D53" t="s">
        <v>105</v>
      </c>
      <c r="E53" t="s">
        <v>55</v>
      </c>
      <c r="F53">
        <v>1.4</v>
      </c>
      <c r="G53">
        <v>61.4</v>
      </c>
      <c r="H53" t="s">
        <v>118</v>
      </c>
      <c r="I53" t="s">
        <v>108</v>
      </c>
      <c r="J53" s="59">
        <v>41795</v>
      </c>
      <c r="K53" t="s">
        <v>25</v>
      </c>
      <c r="L53">
        <v>1.4</v>
      </c>
    </row>
    <row r="54" spans="1:12" x14ac:dyDescent="0.2">
      <c r="A54" t="s">
        <v>206</v>
      </c>
      <c r="B54" t="s">
        <v>207</v>
      </c>
      <c r="C54" t="s">
        <v>99</v>
      </c>
      <c r="D54" t="s">
        <v>105</v>
      </c>
      <c r="E54" t="s">
        <v>55</v>
      </c>
      <c r="F54">
        <v>1.3</v>
      </c>
      <c r="G54">
        <v>57</v>
      </c>
      <c r="H54" t="s">
        <v>118</v>
      </c>
      <c r="I54" t="s">
        <v>106</v>
      </c>
      <c r="J54" s="59">
        <v>41812</v>
      </c>
      <c r="K54" t="s">
        <v>25</v>
      </c>
      <c r="L54">
        <v>1.3</v>
      </c>
    </row>
    <row r="55" spans="1:12" x14ac:dyDescent="0.2">
      <c r="A55" t="s">
        <v>206</v>
      </c>
      <c r="B55" t="s">
        <v>207</v>
      </c>
      <c r="C55" t="s">
        <v>99</v>
      </c>
      <c r="D55" t="s">
        <v>105</v>
      </c>
      <c r="E55" t="s">
        <v>55</v>
      </c>
      <c r="F55">
        <v>1.33</v>
      </c>
      <c r="G55">
        <v>58.3</v>
      </c>
      <c r="H55" t="s">
        <v>118</v>
      </c>
      <c r="I55" t="s">
        <v>106</v>
      </c>
      <c r="J55" s="59">
        <v>41833</v>
      </c>
      <c r="K55" t="s">
        <v>25</v>
      </c>
      <c r="L55">
        <v>1.33</v>
      </c>
    </row>
    <row r="56" spans="1:12" x14ac:dyDescent="0.2">
      <c r="A56" t="s">
        <v>206</v>
      </c>
      <c r="B56" t="s">
        <v>207</v>
      </c>
      <c r="C56" t="s">
        <v>99</v>
      </c>
      <c r="D56" t="s">
        <v>105</v>
      </c>
      <c r="E56" t="s">
        <v>55</v>
      </c>
      <c r="F56">
        <v>1.35</v>
      </c>
      <c r="G56">
        <v>59.2</v>
      </c>
      <c r="H56" t="s">
        <v>118</v>
      </c>
      <c r="I56" t="s">
        <v>103</v>
      </c>
      <c r="J56" s="59">
        <v>41851</v>
      </c>
      <c r="K56" t="s">
        <v>25</v>
      </c>
      <c r="L56">
        <v>1.35</v>
      </c>
    </row>
    <row r="57" spans="1:12" x14ac:dyDescent="0.2">
      <c r="A57" t="s">
        <v>206</v>
      </c>
      <c r="B57" t="s">
        <v>207</v>
      </c>
      <c r="C57" t="s">
        <v>99</v>
      </c>
      <c r="D57" t="s">
        <v>105</v>
      </c>
      <c r="E57" t="s">
        <v>56</v>
      </c>
      <c r="F57">
        <v>1.6</v>
      </c>
      <c r="G57">
        <v>27.7</v>
      </c>
      <c r="H57" t="s">
        <v>118</v>
      </c>
      <c r="I57" t="s">
        <v>106</v>
      </c>
      <c r="J57" s="59">
        <v>41756</v>
      </c>
      <c r="K57" t="s">
        <v>25</v>
      </c>
      <c r="L57">
        <v>1.6</v>
      </c>
    </row>
    <row r="58" spans="1:12" x14ac:dyDescent="0.2">
      <c r="A58" t="s">
        <v>206</v>
      </c>
      <c r="B58" t="s">
        <v>207</v>
      </c>
      <c r="C58" t="s">
        <v>99</v>
      </c>
      <c r="D58" t="s">
        <v>105</v>
      </c>
      <c r="E58" t="s">
        <v>56</v>
      </c>
      <c r="F58">
        <v>1.2</v>
      </c>
      <c r="G58">
        <v>20.8</v>
      </c>
      <c r="H58" t="s">
        <v>118</v>
      </c>
      <c r="I58" t="s">
        <v>108</v>
      </c>
      <c r="J58" s="59">
        <v>41767</v>
      </c>
      <c r="K58" t="s">
        <v>25</v>
      </c>
      <c r="L58">
        <v>1.2</v>
      </c>
    </row>
    <row r="59" spans="1:12" x14ac:dyDescent="0.2">
      <c r="A59" t="s">
        <v>206</v>
      </c>
      <c r="B59" t="s">
        <v>207</v>
      </c>
      <c r="C59" t="s">
        <v>99</v>
      </c>
      <c r="D59" t="s">
        <v>105</v>
      </c>
      <c r="E59" t="s">
        <v>56</v>
      </c>
      <c r="F59">
        <v>1.1000000000000001</v>
      </c>
      <c r="G59">
        <v>19.100000000000001</v>
      </c>
      <c r="H59" t="s">
        <v>118</v>
      </c>
      <c r="I59" t="s">
        <v>106</v>
      </c>
      <c r="J59" s="59">
        <v>41777</v>
      </c>
      <c r="K59" t="s">
        <v>25</v>
      </c>
      <c r="L59">
        <v>1.1000000000000001</v>
      </c>
    </row>
    <row r="60" spans="1:12" x14ac:dyDescent="0.2">
      <c r="A60" t="s">
        <v>206</v>
      </c>
      <c r="B60" t="s">
        <v>207</v>
      </c>
      <c r="C60" t="s">
        <v>99</v>
      </c>
      <c r="D60" t="s">
        <v>105</v>
      </c>
      <c r="E60" t="s">
        <v>56</v>
      </c>
      <c r="F60">
        <v>2</v>
      </c>
      <c r="G60">
        <v>34.700000000000003</v>
      </c>
      <c r="H60" t="s">
        <v>118</v>
      </c>
      <c r="I60" t="s">
        <v>106</v>
      </c>
      <c r="J60" s="59">
        <v>41812</v>
      </c>
      <c r="K60" t="s">
        <v>25</v>
      </c>
      <c r="L60">
        <v>2</v>
      </c>
    </row>
    <row r="61" spans="1:12" x14ac:dyDescent="0.2">
      <c r="A61" t="s">
        <v>186</v>
      </c>
      <c r="B61" t="s">
        <v>187</v>
      </c>
      <c r="C61" t="s">
        <v>99</v>
      </c>
      <c r="D61" t="s">
        <v>100</v>
      </c>
      <c r="E61" t="s">
        <v>46</v>
      </c>
      <c r="F61">
        <v>565.04999999999995</v>
      </c>
      <c r="G61">
        <v>77.900000000000006</v>
      </c>
      <c r="H61" t="s">
        <v>131</v>
      </c>
      <c r="I61" t="s">
        <v>106</v>
      </c>
      <c r="J61" s="59">
        <v>41777</v>
      </c>
      <c r="K61" t="s">
        <v>255</v>
      </c>
      <c r="L61">
        <v>565.04999999999995</v>
      </c>
    </row>
    <row r="62" spans="1:12" x14ac:dyDescent="0.2">
      <c r="A62" t="s">
        <v>256</v>
      </c>
      <c r="B62" t="s">
        <v>257</v>
      </c>
      <c r="C62" t="s">
        <v>99</v>
      </c>
      <c r="D62" t="s">
        <v>100</v>
      </c>
      <c r="E62" t="s">
        <v>43</v>
      </c>
      <c r="F62">
        <v>55.29</v>
      </c>
      <c r="G62">
        <v>78.7</v>
      </c>
      <c r="H62" t="s">
        <v>131</v>
      </c>
      <c r="I62" t="s">
        <v>254</v>
      </c>
      <c r="J62" s="59">
        <v>41893</v>
      </c>
      <c r="K62" t="s">
        <v>258</v>
      </c>
      <c r="L62">
        <v>55.29</v>
      </c>
    </row>
    <row r="63" spans="1:12" x14ac:dyDescent="0.2">
      <c r="A63" t="s">
        <v>256</v>
      </c>
      <c r="B63" t="s">
        <v>257</v>
      </c>
      <c r="C63" t="s">
        <v>99</v>
      </c>
      <c r="D63" t="s">
        <v>100</v>
      </c>
      <c r="E63" t="s">
        <v>155</v>
      </c>
      <c r="F63">
        <v>277.7</v>
      </c>
      <c r="G63">
        <v>80.8</v>
      </c>
      <c r="H63" t="s">
        <v>131</v>
      </c>
      <c r="I63" t="s">
        <v>244</v>
      </c>
      <c r="J63" s="59">
        <v>41822</v>
      </c>
      <c r="K63" t="s">
        <v>258</v>
      </c>
      <c r="L63">
        <v>277.7</v>
      </c>
    </row>
    <row r="64" spans="1:12" x14ac:dyDescent="0.2">
      <c r="A64" t="s">
        <v>256</v>
      </c>
      <c r="B64" t="s">
        <v>257</v>
      </c>
      <c r="C64" t="s">
        <v>99</v>
      </c>
      <c r="D64" t="s">
        <v>100</v>
      </c>
      <c r="E64" t="s">
        <v>155</v>
      </c>
      <c r="F64">
        <v>262.77999999999997</v>
      </c>
      <c r="G64">
        <v>85.4</v>
      </c>
      <c r="H64" t="s">
        <v>131</v>
      </c>
      <c r="I64" t="s">
        <v>259</v>
      </c>
      <c r="J64" s="59">
        <v>41846</v>
      </c>
      <c r="K64" t="s">
        <v>258</v>
      </c>
      <c r="L64">
        <v>262.77999999999997</v>
      </c>
    </row>
    <row r="65" spans="1:12" x14ac:dyDescent="0.2">
      <c r="A65" t="s">
        <v>218</v>
      </c>
      <c r="B65" t="s">
        <v>219</v>
      </c>
      <c r="C65" t="s">
        <v>99</v>
      </c>
      <c r="D65" t="s">
        <v>100</v>
      </c>
      <c r="E65" t="s">
        <v>45</v>
      </c>
      <c r="F65">
        <v>273.51</v>
      </c>
      <c r="G65">
        <v>81.400000000000006</v>
      </c>
      <c r="H65" t="s">
        <v>138</v>
      </c>
      <c r="I65" t="s">
        <v>108</v>
      </c>
      <c r="J65" s="59">
        <v>41767</v>
      </c>
      <c r="K65" t="s">
        <v>260</v>
      </c>
      <c r="L65">
        <v>273.51</v>
      </c>
    </row>
    <row r="66" spans="1:12" x14ac:dyDescent="0.2">
      <c r="A66" t="s">
        <v>218</v>
      </c>
      <c r="B66" t="s">
        <v>219</v>
      </c>
      <c r="C66" t="s">
        <v>99</v>
      </c>
      <c r="D66" t="s">
        <v>100</v>
      </c>
      <c r="E66" t="s">
        <v>45</v>
      </c>
      <c r="F66">
        <v>276.7</v>
      </c>
      <c r="G66">
        <v>80.5</v>
      </c>
      <c r="H66" t="s">
        <v>138</v>
      </c>
      <c r="I66" t="s">
        <v>106</v>
      </c>
      <c r="J66" s="59">
        <v>41868</v>
      </c>
      <c r="K66" t="s">
        <v>260</v>
      </c>
      <c r="L66">
        <v>276.7</v>
      </c>
    </row>
    <row r="67" spans="1:12" x14ac:dyDescent="0.2">
      <c r="A67" t="s">
        <v>218</v>
      </c>
      <c r="B67" t="s">
        <v>219</v>
      </c>
      <c r="C67" t="s">
        <v>99</v>
      </c>
      <c r="D67" t="s">
        <v>100</v>
      </c>
      <c r="E67" t="s">
        <v>47</v>
      </c>
      <c r="F67">
        <v>983.6</v>
      </c>
      <c r="G67">
        <v>83.3</v>
      </c>
      <c r="H67" t="s">
        <v>138</v>
      </c>
      <c r="I67" t="s">
        <v>106</v>
      </c>
      <c r="J67" s="59">
        <v>41756</v>
      </c>
      <c r="K67" t="s">
        <v>260</v>
      </c>
      <c r="L67">
        <v>983.6</v>
      </c>
    </row>
    <row r="68" spans="1:12" x14ac:dyDescent="0.2">
      <c r="A68" t="s">
        <v>218</v>
      </c>
      <c r="B68" t="s">
        <v>219</v>
      </c>
      <c r="C68" t="s">
        <v>99</v>
      </c>
      <c r="D68" t="s">
        <v>100</v>
      </c>
      <c r="E68" t="s">
        <v>47</v>
      </c>
      <c r="F68">
        <v>1008.1</v>
      </c>
      <c r="G68">
        <v>81.3</v>
      </c>
      <c r="H68" t="s">
        <v>138</v>
      </c>
      <c r="I68" t="s">
        <v>106</v>
      </c>
      <c r="J68" s="59">
        <v>41812</v>
      </c>
      <c r="K68" t="s">
        <v>260</v>
      </c>
      <c r="L68">
        <v>1008.1</v>
      </c>
    </row>
    <row r="69" spans="1:12" x14ac:dyDescent="0.2">
      <c r="A69" t="s">
        <v>218</v>
      </c>
      <c r="B69" t="s">
        <v>219</v>
      </c>
      <c r="C69" t="s">
        <v>99</v>
      </c>
      <c r="D69" t="s">
        <v>100</v>
      </c>
      <c r="E69" t="s">
        <v>47</v>
      </c>
      <c r="F69">
        <v>978.1</v>
      </c>
      <c r="G69">
        <v>83.8</v>
      </c>
      <c r="H69" t="s">
        <v>138</v>
      </c>
      <c r="I69" t="s">
        <v>261</v>
      </c>
      <c r="J69" s="59">
        <v>41818</v>
      </c>
      <c r="K69" t="s">
        <v>260</v>
      </c>
      <c r="L69">
        <v>978.1</v>
      </c>
    </row>
    <row r="70" spans="1:12" x14ac:dyDescent="0.2">
      <c r="A70" t="s">
        <v>218</v>
      </c>
      <c r="B70" t="s">
        <v>219</v>
      </c>
      <c r="C70" t="s">
        <v>99</v>
      </c>
      <c r="D70" t="s">
        <v>100</v>
      </c>
      <c r="E70" t="s">
        <v>47</v>
      </c>
      <c r="F70">
        <v>1004.24</v>
      </c>
      <c r="G70">
        <v>81.599999999999994</v>
      </c>
      <c r="H70" t="s">
        <v>138</v>
      </c>
      <c r="I70" t="s">
        <v>262</v>
      </c>
      <c r="J70" s="59">
        <v>41865</v>
      </c>
      <c r="K70" t="s">
        <v>260</v>
      </c>
      <c r="L70">
        <v>1004.24</v>
      </c>
    </row>
    <row r="71" spans="1:12" x14ac:dyDescent="0.2">
      <c r="A71" t="s">
        <v>218</v>
      </c>
      <c r="B71" t="s">
        <v>219</v>
      </c>
      <c r="C71" t="s">
        <v>99</v>
      </c>
      <c r="D71" t="s">
        <v>100</v>
      </c>
      <c r="E71" t="s">
        <v>47</v>
      </c>
      <c r="F71">
        <v>1015.6</v>
      </c>
      <c r="G71">
        <v>80.7</v>
      </c>
      <c r="H71" t="s">
        <v>138</v>
      </c>
      <c r="I71" t="s">
        <v>106</v>
      </c>
      <c r="J71" s="59">
        <v>41868</v>
      </c>
      <c r="K71" t="s">
        <v>260</v>
      </c>
      <c r="L71">
        <v>1015.6</v>
      </c>
    </row>
    <row r="72" spans="1:12" x14ac:dyDescent="0.2">
      <c r="A72" t="s">
        <v>218</v>
      </c>
      <c r="B72" t="s">
        <v>219</v>
      </c>
      <c r="C72" t="s">
        <v>99</v>
      </c>
      <c r="D72" t="s">
        <v>100</v>
      </c>
      <c r="E72" t="s">
        <v>48</v>
      </c>
      <c r="F72">
        <v>2149.1</v>
      </c>
      <c r="G72">
        <v>79.599999999999994</v>
      </c>
      <c r="H72" t="s">
        <v>138</v>
      </c>
      <c r="I72" t="s">
        <v>249</v>
      </c>
      <c r="J72" s="59">
        <v>41883</v>
      </c>
      <c r="K72" t="s">
        <v>260</v>
      </c>
      <c r="L72">
        <v>2149.1</v>
      </c>
    </row>
    <row r="73" spans="1:12" x14ac:dyDescent="0.2">
      <c r="A73" t="s">
        <v>263</v>
      </c>
      <c r="B73" t="s">
        <v>264</v>
      </c>
      <c r="C73" t="s">
        <v>99</v>
      </c>
      <c r="D73" t="s">
        <v>100</v>
      </c>
      <c r="E73" t="s">
        <v>155</v>
      </c>
      <c r="F73">
        <v>315.89999999999998</v>
      </c>
      <c r="G73">
        <v>76.900000000000006</v>
      </c>
      <c r="H73" t="s">
        <v>138</v>
      </c>
      <c r="I73" t="s">
        <v>244</v>
      </c>
      <c r="J73" s="59">
        <v>41822</v>
      </c>
      <c r="K73" t="s">
        <v>265</v>
      </c>
      <c r="L73">
        <v>315.89999999999998</v>
      </c>
    </row>
    <row r="74" spans="1:12" x14ac:dyDescent="0.2">
      <c r="A74" t="s">
        <v>263</v>
      </c>
      <c r="B74" t="s">
        <v>264</v>
      </c>
      <c r="C74" t="s">
        <v>99</v>
      </c>
      <c r="D74" t="s">
        <v>100</v>
      </c>
      <c r="E74" t="s">
        <v>46</v>
      </c>
      <c r="F74">
        <v>628.29999999999995</v>
      </c>
      <c r="G74">
        <v>76.400000000000006</v>
      </c>
      <c r="H74" t="s">
        <v>138</v>
      </c>
      <c r="I74" t="s">
        <v>246</v>
      </c>
      <c r="J74" s="59">
        <v>41829</v>
      </c>
      <c r="K74" t="s">
        <v>265</v>
      </c>
      <c r="L74">
        <v>628.29999999999995</v>
      </c>
    </row>
    <row r="75" spans="1:12" x14ac:dyDescent="0.2">
      <c r="A75" t="s">
        <v>164</v>
      </c>
      <c r="B75" t="s">
        <v>165</v>
      </c>
      <c r="C75" t="s">
        <v>99</v>
      </c>
      <c r="D75" t="s">
        <v>105</v>
      </c>
      <c r="E75" t="s">
        <v>57</v>
      </c>
      <c r="F75">
        <v>5.87</v>
      </c>
      <c r="G75">
        <v>25.4</v>
      </c>
      <c r="H75" t="s">
        <v>118</v>
      </c>
      <c r="I75" t="s">
        <v>106</v>
      </c>
      <c r="J75" s="59">
        <v>41756</v>
      </c>
      <c r="K75" t="s">
        <v>266</v>
      </c>
      <c r="L75">
        <v>5.87</v>
      </c>
    </row>
    <row r="76" spans="1:12" x14ac:dyDescent="0.2">
      <c r="A76" t="s">
        <v>164</v>
      </c>
      <c r="B76" t="s">
        <v>165</v>
      </c>
      <c r="C76" t="s">
        <v>99</v>
      </c>
      <c r="D76" t="s">
        <v>105</v>
      </c>
      <c r="E76" t="s">
        <v>57</v>
      </c>
      <c r="F76">
        <v>6.88</v>
      </c>
      <c r="G76">
        <v>29.8</v>
      </c>
      <c r="H76" t="s">
        <v>118</v>
      </c>
      <c r="I76" t="s">
        <v>106</v>
      </c>
      <c r="J76" s="59">
        <v>41833</v>
      </c>
      <c r="K76" t="s">
        <v>266</v>
      </c>
      <c r="L76">
        <v>6.88</v>
      </c>
    </row>
    <row r="77" spans="1:12" x14ac:dyDescent="0.2">
      <c r="A77" t="s">
        <v>164</v>
      </c>
      <c r="B77" t="s">
        <v>165</v>
      </c>
      <c r="C77" t="s">
        <v>99</v>
      </c>
      <c r="D77" t="s">
        <v>105</v>
      </c>
      <c r="E77" t="s">
        <v>57</v>
      </c>
      <c r="F77">
        <v>6.5</v>
      </c>
      <c r="G77">
        <v>28.1</v>
      </c>
      <c r="H77" t="s">
        <v>118</v>
      </c>
      <c r="I77" t="s">
        <v>106</v>
      </c>
      <c r="J77" s="59">
        <v>41868</v>
      </c>
      <c r="K77" t="s">
        <v>266</v>
      </c>
      <c r="L77">
        <v>6.5</v>
      </c>
    </row>
    <row r="78" spans="1:12" x14ac:dyDescent="0.2">
      <c r="A78" t="s">
        <v>164</v>
      </c>
      <c r="B78" t="s">
        <v>165</v>
      </c>
      <c r="C78" t="s">
        <v>99</v>
      </c>
      <c r="D78" t="s">
        <v>105</v>
      </c>
      <c r="E78" t="s">
        <v>58</v>
      </c>
      <c r="F78">
        <v>13.78</v>
      </c>
      <c r="G78">
        <v>15.9</v>
      </c>
      <c r="H78" t="s">
        <v>118</v>
      </c>
      <c r="I78" t="s">
        <v>106</v>
      </c>
      <c r="J78" s="59">
        <v>41756</v>
      </c>
      <c r="K78" t="s">
        <v>266</v>
      </c>
      <c r="L78">
        <v>13.78</v>
      </c>
    </row>
    <row r="79" spans="1:12" x14ac:dyDescent="0.2">
      <c r="A79" t="s">
        <v>164</v>
      </c>
      <c r="B79" t="s">
        <v>165</v>
      </c>
      <c r="C79" t="s">
        <v>99</v>
      </c>
      <c r="D79" t="s">
        <v>105</v>
      </c>
      <c r="E79" t="s">
        <v>58</v>
      </c>
      <c r="F79">
        <v>14.58</v>
      </c>
      <c r="G79">
        <v>16.8</v>
      </c>
      <c r="H79" t="s">
        <v>118</v>
      </c>
      <c r="I79" t="s">
        <v>106</v>
      </c>
      <c r="J79" s="59">
        <v>41833</v>
      </c>
      <c r="K79" t="s">
        <v>266</v>
      </c>
      <c r="L79">
        <v>14.58</v>
      </c>
    </row>
    <row r="80" spans="1:12" x14ac:dyDescent="0.2">
      <c r="A80" t="s">
        <v>164</v>
      </c>
      <c r="B80" t="s">
        <v>165</v>
      </c>
      <c r="C80" t="s">
        <v>99</v>
      </c>
      <c r="D80" t="s">
        <v>105</v>
      </c>
      <c r="E80" t="s">
        <v>58</v>
      </c>
      <c r="F80">
        <v>14.07</v>
      </c>
      <c r="G80">
        <v>16.2</v>
      </c>
      <c r="H80" t="s">
        <v>118</v>
      </c>
      <c r="I80" t="s">
        <v>106</v>
      </c>
      <c r="J80" s="59">
        <v>41868</v>
      </c>
      <c r="K80" t="s">
        <v>266</v>
      </c>
      <c r="L80">
        <v>14.07</v>
      </c>
    </row>
    <row r="81" spans="1:12" x14ac:dyDescent="0.2">
      <c r="A81" t="s">
        <v>164</v>
      </c>
      <c r="B81" t="s">
        <v>165</v>
      </c>
      <c r="C81" t="s">
        <v>99</v>
      </c>
      <c r="D81" t="s">
        <v>105</v>
      </c>
      <c r="E81" t="s">
        <v>58</v>
      </c>
      <c r="F81">
        <v>16.89</v>
      </c>
      <c r="G81">
        <v>19.5</v>
      </c>
      <c r="H81" t="s">
        <v>118</v>
      </c>
      <c r="I81" t="s">
        <v>154</v>
      </c>
      <c r="J81" s="59">
        <v>41875</v>
      </c>
      <c r="K81" t="s">
        <v>266</v>
      </c>
      <c r="L81">
        <v>16.89</v>
      </c>
    </row>
    <row r="82" spans="1:12" x14ac:dyDescent="0.2">
      <c r="A82" t="s">
        <v>164</v>
      </c>
      <c r="B82" t="s">
        <v>165</v>
      </c>
      <c r="C82" t="s">
        <v>99</v>
      </c>
      <c r="D82" t="s">
        <v>105</v>
      </c>
      <c r="E82" t="s">
        <v>56</v>
      </c>
      <c r="F82">
        <v>1.2</v>
      </c>
      <c r="G82">
        <v>20.3</v>
      </c>
      <c r="H82" t="s">
        <v>118</v>
      </c>
      <c r="I82" t="s">
        <v>106</v>
      </c>
      <c r="J82" s="59">
        <v>41756</v>
      </c>
      <c r="K82" t="s">
        <v>266</v>
      </c>
      <c r="L82">
        <v>1.2</v>
      </c>
    </row>
    <row r="83" spans="1:12" x14ac:dyDescent="0.2">
      <c r="A83" t="s">
        <v>166</v>
      </c>
      <c r="B83" t="s">
        <v>167</v>
      </c>
      <c r="C83" t="s">
        <v>99</v>
      </c>
      <c r="D83" t="s">
        <v>100</v>
      </c>
      <c r="E83" t="s">
        <v>41</v>
      </c>
      <c r="F83">
        <v>13.3</v>
      </c>
      <c r="G83">
        <v>73.599999999999994</v>
      </c>
      <c r="H83" t="s">
        <v>131</v>
      </c>
      <c r="I83" t="s">
        <v>106</v>
      </c>
      <c r="J83" s="59">
        <v>41833</v>
      </c>
      <c r="K83" t="s">
        <v>232</v>
      </c>
      <c r="L83">
        <v>13.3</v>
      </c>
    </row>
    <row r="84" spans="1:12" x14ac:dyDescent="0.2">
      <c r="A84" t="s">
        <v>166</v>
      </c>
      <c r="B84" t="s">
        <v>167</v>
      </c>
      <c r="C84" t="s">
        <v>99</v>
      </c>
      <c r="D84" t="s">
        <v>100</v>
      </c>
      <c r="E84" t="s">
        <v>42</v>
      </c>
      <c r="F84">
        <v>27.7</v>
      </c>
      <c r="G84">
        <v>69.7</v>
      </c>
      <c r="H84" t="s">
        <v>131</v>
      </c>
      <c r="I84" t="s">
        <v>106</v>
      </c>
      <c r="J84" s="59">
        <v>41833</v>
      </c>
      <c r="K84" t="s">
        <v>232</v>
      </c>
      <c r="L84">
        <v>27.7</v>
      </c>
    </row>
    <row r="85" spans="1:12" x14ac:dyDescent="0.2">
      <c r="A85" t="s">
        <v>166</v>
      </c>
      <c r="B85" t="s">
        <v>167</v>
      </c>
      <c r="C85" t="s">
        <v>99</v>
      </c>
      <c r="D85" t="s">
        <v>100</v>
      </c>
      <c r="E85" t="s">
        <v>43</v>
      </c>
      <c r="F85">
        <v>62.1</v>
      </c>
      <c r="G85">
        <v>69.5</v>
      </c>
      <c r="H85" t="s">
        <v>131</v>
      </c>
      <c r="I85" t="s">
        <v>106</v>
      </c>
      <c r="J85" s="59">
        <v>41868</v>
      </c>
      <c r="K85" t="s">
        <v>232</v>
      </c>
      <c r="L85">
        <v>62.1</v>
      </c>
    </row>
    <row r="86" spans="1:12" x14ac:dyDescent="0.2">
      <c r="A86" t="s">
        <v>166</v>
      </c>
      <c r="B86" t="s">
        <v>167</v>
      </c>
      <c r="C86" t="s">
        <v>99</v>
      </c>
      <c r="D86" t="s">
        <v>100</v>
      </c>
      <c r="E86" t="s">
        <v>44</v>
      </c>
      <c r="F86">
        <v>155.1</v>
      </c>
      <c r="G86">
        <v>65.2</v>
      </c>
      <c r="H86" t="s">
        <v>131</v>
      </c>
      <c r="I86" t="s">
        <v>106</v>
      </c>
      <c r="J86" s="59">
        <v>41812</v>
      </c>
      <c r="K86" t="s">
        <v>232</v>
      </c>
      <c r="L86">
        <v>155.1</v>
      </c>
    </row>
    <row r="87" spans="1:12" x14ac:dyDescent="0.2">
      <c r="A87" t="s">
        <v>166</v>
      </c>
      <c r="B87" t="s">
        <v>167</v>
      </c>
      <c r="C87" t="s">
        <v>99</v>
      </c>
      <c r="D87" t="s">
        <v>100</v>
      </c>
      <c r="E87" t="s">
        <v>45</v>
      </c>
      <c r="F87">
        <v>331.7</v>
      </c>
      <c r="G87">
        <v>62</v>
      </c>
      <c r="H87" t="s">
        <v>131</v>
      </c>
      <c r="I87" t="s">
        <v>106</v>
      </c>
      <c r="J87" s="59">
        <v>41868</v>
      </c>
      <c r="K87" t="s">
        <v>232</v>
      </c>
      <c r="L87">
        <v>331.7</v>
      </c>
    </row>
    <row r="88" spans="1:12" x14ac:dyDescent="0.2">
      <c r="A88" t="s">
        <v>166</v>
      </c>
      <c r="B88" t="s">
        <v>167</v>
      </c>
      <c r="C88" t="s">
        <v>99</v>
      </c>
      <c r="D88" t="s">
        <v>105</v>
      </c>
      <c r="E88" t="s">
        <v>59</v>
      </c>
      <c r="F88">
        <v>14.75</v>
      </c>
      <c r="G88">
        <v>19.899999999999999</v>
      </c>
      <c r="H88" t="s">
        <v>131</v>
      </c>
      <c r="I88" t="s">
        <v>106</v>
      </c>
      <c r="J88" s="59">
        <v>41777</v>
      </c>
      <c r="K88" t="s">
        <v>232</v>
      </c>
      <c r="L88">
        <v>14.75</v>
      </c>
    </row>
    <row r="89" spans="1:12" x14ac:dyDescent="0.2">
      <c r="A89" t="s">
        <v>166</v>
      </c>
      <c r="B89" t="s">
        <v>167</v>
      </c>
      <c r="C89" t="s">
        <v>99</v>
      </c>
      <c r="D89" t="s">
        <v>105</v>
      </c>
      <c r="E89" t="s">
        <v>53</v>
      </c>
      <c r="F89">
        <v>4.88</v>
      </c>
      <c r="G89">
        <v>54.5</v>
      </c>
      <c r="H89" t="s">
        <v>131</v>
      </c>
      <c r="I89" t="s">
        <v>106</v>
      </c>
      <c r="J89" s="59">
        <v>41777</v>
      </c>
      <c r="K89" t="s">
        <v>232</v>
      </c>
      <c r="L89">
        <v>4.88</v>
      </c>
    </row>
    <row r="90" spans="1:12" x14ac:dyDescent="0.2">
      <c r="A90" t="s">
        <v>166</v>
      </c>
      <c r="B90" t="s">
        <v>167</v>
      </c>
      <c r="C90" t="s">
        <v>99</v>
      </c>
      <c r="D90" t="s">
        <v>105</v>
      </c>
      <c r="E90" t="s">
        <v>53</v>
      </c>
      <c r="F90">
        <v>5.12</v>
      </c>
      <c r="G90">
        <v>57.2</v>
      </c>
      <c r="H90" t="s">
        <v>131</v>
      </c>
      <c r="I90" t="s">
        <v>106</v>
      </c>
      <c r="J90" s="59">
        <v>41812</v>
      </c>
      <c r="K90" t="s">
        <v>232</v>
      </c>
      <c r="L90">
        <v>5.12</v>
      </c>
    </row>
    <row r="91" spans="1:12" x14ac:dyDescent="0.2">
      <c r="A91" t="s">
        <v>166</v>
      </c>
      <c r="B91" t="s">
        <v>167</v>
      </c>
      <c r="C91" t="s">
        <v>99</v>
      </c>
      <c r="D91" t="s">
        <v>105</v>
      </c>
      <c r="E91" t="s">
        <v>53</v>
      </c>
      <c r="F91">
        <v>4.84</v>
      </c>
      <c r="G91">
        <v>54.1</v>
      </c>
      <c r="H91" t="s">
        <v>131</v>
      </c>
      <c r="I91" t="s">
        <v>106</v>
      </c>
      <c r="J91" s="59">
        <v>41833</v>
      </c>
      <c r="K91" t="s">
        <v>232</v>
      </c>
      <c r="L91">
        <v>4.84</v>
      </c>
    </row>
    <row r="92" spans="1:12" x14ac:dyDescent="0.2">
      <c r="A92" t="s">
        <v>166</v>
      </c>
      <c r="B92" t="s">
        <v>167</v>
      </c>
      <c r="C92" t="s">
        <v>99</v>
      </c>
      <c r="D92" t="s">
        <v>105</v>
      </c>
      <c r="E92" t="s">
        <v>53</v>
      </c>
      <c r="F92">
        <v>4.5599999999999996</v>
      </c>
      <c r="G92">
        <v>50.9</v>
      </c>
      <c r="H92" t="s">
        <v>131</v>
      </c>
      <c r="I92" t="s">
        <v>106</v>
      </c>
      <c r="J92" s="59">
        <v>41868</v>
      </c>
      <c r="K92" t="s">
        <v>232</v>
      </c>
      <c r="L92">
        <v>4.5599999999999996</v>
      </c>
    </row>
    <row r="93" spans="1:12" x14ac:dyDescent="0.2">
      <c r="A93" t="s">
        <v>166</v>
      </c>
      <c r="B93" t="s">
        <v>167</v>
      </c>
      <c r="C93" t="s">
        <v>99</v>
      </c>
      <c r="D93" t="s">
        <v>105</v>
      </c>
      <c r="E93" t="s">
        <v>54</v>
      </c>
      <c r="F93">
        <v>10.37</v>
      </c>
      <c r="G93">
        <v>56.7</v>
      </c>
      <c r="H93" t="s">
        <v>131</v>
      </c>
      <c r="I93" t="s">
        <v>106</v>
      </c>
      <c r="J93" s="59">
        <v>41777</v>
      </c>
      <c r="K93" t="s">
        <v>232</v>
      </c>
      <c r="L93">
        <v>10.37</v>
      </c>
    </row>
    <row r="94" spans="1:12" x14ac:dyDescent="0.2">
      <c r="A94" t="s">
        <v>166</v>
      </c>
      <c r="B94" t="s">
        <v>167</v>
      </c>
      <c r="C94" t="s">
        <v>99</v>
      </c>
      <c r="D94" t="s">
        <v>105</v>
      </c>
      <c r="E94" t="s">
        <v>54</v>
      </c>
      <c r="F94">
        <v>9.89</v>
      </c>
      <c r="G94">
        <v>54.1</v>
      </c>
      <c r="H94" t="s">
        <v>131</v>
      </c>
      <c r="I94" t="s">
        <v>106</v>
      </c>
      <c r="J94" s="59">
        <v>41812</v>
      </c>
      <c r="K94" t="s">
        <v>232</v>
      </c>
      <c r="L94">
        <v>9.89</v>
      </c>
    </row>
    <row r="95" spans="1:12" x14ac:dyDescent="0.2">
      <c r="A95" t="s">
        <v>166</v>
      </c>
      <c r="B95" t="s">
        <v>167</v>
      </c>
      <c r="C95" t="s">
        <v>99</v>
      </c>
      <c r="D95" t="s">
        <v>105</v>
      </c>
      <c r="E95" t="s">
        <v>54</v>
      </c>
      <c r="F95">
        <v>10.78</v>
      </c>
      <c r="G95">
        <v>58.9</v>
      </c>
      <c r="H95" t="s">
        <v>131</v>
      </c>
      <c r="I95" t="s">
        <v>106</v>
      </c>
      <c r="J95" s="59">
        <v>41833</v>
      </c>
      <c r="K95" t="s">
        <v>232</v>
      </c>
      <c r="L95">
        <v>10.78</v>
      </c>
    </row>
    <row r="96" spans="1:12" x14ac:dyDescent="0.2">
      <c r="A96" t="s">
        <v>166</v>
      </c>
      <c r="B96" t="s">
        <v>167</v>
      </c>
      <c r="C96" t="s">
        <v>99</v>
      </c>
      <c r="D96" t="s">
        <v>105</v>
      </c>
      <c r="E96" t="s">
        <v>54</v>
      </c>
      <c r="F96">
        <v>10.1</v>
      </c>
      <c r="G96">
        <v>55.2</v>
      </c>
      <c r="H96" t="s">
        <v>131</v>
      </c>
      <c r="I96" t="s">
        <v>106</v>
      </c>
      <c r="J96" s="59">
        <v>41868</v>
      </c>
      <c r="K96" t="s">
        <v>232</v>
      </c>
      <c r="L96">
        <v>10.1</v>
      </c>
    </row>
    <row r="97" spans="1:12" x14ac:dyDescent="0.2">
      <c r="A97" t="s">
        <v>200</v>
      </c>
      <c r="B97" t="s">
        <v>201</v>
      </c>
      <c r="C97" t="s">
        <v>99</v>
      </c>
      <c r="D97" t="s">
        <v>100</v>
      </c>
      <c r="E97" t="s">
        <v>42</v>
      </c>
      <c r="F97">
        <v>31.2</v>
      </c>
      <c r="G97">
        <v>66.8</v>
      </c>
      <c r="H97" t="s">
        <v>138</v>
      </c>
      <c r="I97" t="s">
        <v>106</v>
      </c>
      <c r="J97" s="59">
        <v>41833</v>
      </c>
      <c r="K97" t="s">
        <v>267</v>
      </c>
      <c r="L97">
        <v>31.2</v>
      </c>
    </row>
    <row r="98" spans="1:12" x14ac:dyDescent="0.2">
      <c r="A98" t="s">
        <v>200</v>
      </c>
      <c r="B98" t="s">
        <v>201</v>
      </c>
      <c r="C98" t="s">
        <v>99</v>
      </c>
      <c r="D98" t="s">
        <v>100</v>
      </c>
      <c r="E98" t="s">
        <v>45</v>
      </c>
      <c r="F98">
        <v>292.66000000000003</v>
      </c>
      <c r="G98">
        <v>74.400000000000006</v>
      </c>
      <c r="H98" t="s">
        <v>138</v>
      </c>
      <c r="I98" t="s">
        <v>108</v>
      </c>
      <c r="J98" s="59">
        <v>41767</v>
      </c>
      <c r="K98" t="s">
        <v>267</v>
      </c>
      <c r="L98">
        <v>292.66000000000003</v>
      </c>
    </row>
    <row r="99" spans="1:12" x14ac:dyDescent="0.2">
      <c r="A99" t="s">
        <v>200</v>
      </c>
      <c r="B99" t="s">
        <v>201</v>
      </c>
      <c r="C99" t="s">
        <v>99</v>
      </c>
      <c r="D99" t="s">
        <v>100</v>
      </c>
      <c r="E99" t="s">
        <v>45</v>
      </c>
      <c r="F99">
        <v>291.7</v>
      </c>
      <c r="G99">
        <v>74.599999999999994</v>
      </c>
      <c r="H99" t="s">
        <v>138</v>
      </c>
      <c r="I99" t="s">
        <v>103</v>
      </c>
      <c r="J99" s="59">
        <v>41807</v>
      </c>
      <c r="K99" t="s">
        <v>267</v>
      </c>
      <c r="L99">
        <v>291.7</v>
      </c>
    </row>
    <row r="100" spans="1:12" x14ac:dyDescent="0.2">
      <c r="A100" t="s">
        <v>200</v>
      </c>
      <c r="B100" t="s">
        <v>201</v>
      </c>
      <c r="C100" t="s">
        <v>99</v>
      </c>
      <c r="D100" t="s">
        <v>100</v>
      </c>
      <c r="E100" t="s">
        <v>45</v>
      </c>
      <c r="F100">
        <v>286</v>
      </c>
      <c r="G100">
        <v>76.099999999999994</v>
      </c>
      <c r="H100" t="s">
        <v>138</v>
      </c>
      <c r="I100" t="s">
        <v>106</v>
      </c>
      <c r="J100" s="59">
        <v>41812</v>
      </c>
      <c r="K100" t="s">
        <v>267</v>
      </c>
      <c r="L100">
        <v>286</v>
      </c>
    </row>
    <row r="101" spans="1:12" x14ac:dyDescent="0.2">
      <c r="A101" t="s">
        <v>200</v>
      </c>
      <c r="B101" t="s">
        <v>201</v>
      </c>
      <c r="C101" t="s">
        <v>99</v>
      </c>
      <c r="D101" t="s">
        <v>100</v>
      </c>
      <c r="E101" t="s">
        <v>45</v>
      </c>
      <c r="F101">
        <v>279.66000000000003</v>
      </c>
      <c r="G101">
        <v>77.900000000000006</v>
      </c>
      <c r="H101" t="s">
        <v>138</v>
      </c>
      <c r="I101" t="s">
        <v>108</v>
      </c>
      <c r="J101" s="59">
        <v>41816</v>
      </c>
      <c r="K101" t="s">
        <v>267</v>
      </c>
      <c r="L101">
        <v>279.66000000000003</v>
      </c>
    </row>
    <row r="102" spans="1:12" x14ac:dyDescent="0.2">
      <c r="A102" t="s">
        <v>200</v>
      </c>
      <c r="B102" t="s">
        <v>201</v>
      </c>
      <c r="C102" t="s">
        <v>99</v>
      </c>
      <c r="D102" t="s">
        <v>100</v>
      </c>
      <c r="E102" t="s">
        <v>45</v>
      </c>
      <c r="F102">
        <v>301.7</v>
      </c>
      <c r="G102">
        <v>72.2</v>
      </c>
      <c r="H102" t="s">
        <v>138</v>
      </c>
      <c r="I102" t="s">
        <v>106</v>
      </c>
      <c r="J102" s="59">
        <v>41833</v>
      </c>
      <c r="K102" t="s">
        <v>267</v>
      </c>
      <c r="L102">
        <v>301.7</v>
      </c>
    </row>
    <row r="103" spans="1:12" x14ac:dyDescent="0.2">
      <c r="A103" t="s">
        <v>200</v>
      </c>
      <c r="B103" t="s">
        <v>201</v>
      </c>
      <c r="C103" t="s">
        <v>99</v>
      </c>
      <c r="D103" t="s">
        <v>100</v>
      </c>
      <c r="E103" t="s">
        <v>45</v>
      </c>
      <c r="F103">
        <v>279.52</v>
      </c>
      <c r="G103">
        <v>77.900000000000006</v>
      </c>
      <c r="H103" t="s">
        <v>138</v>
      </c>
      <c r="I103" t="s">
        <v>108</v>
      </c>
      <c r="J103" s="59">
        <v>41837</v>
      </c>
      <c r="K103" t="s">
        <v>267</v>
      </c>
      <c r="L103">
        <v>279.52</v>
      </c>
    </row>
    <row r="104" spans="1:12" x14ac:dyDescent="0.2">
      <c r="A104" t="s">
        <v>200</v>
      </c>
      <c r="B104" t="s">
        <v>201</v>
      </c>
      <c r="C104" t="s">
        <v>99</v>
      </c>
      <c r="D104" t="s">
        <v>100</v>
      </c>
      <c r="E104" t="s">
        <v>45</v>
      </c>
      <c r="F104">
        <v>277.11</v>
      </c>
      <c r="G104">
        <v>78.599999999999994</v>
      </c>
      <c r="H104" t="s">
        <v>138</v>
      </c>
      <c r="I104" t="s">
        <v>254</v>
      </c>
      <c r="J104" s="59">
        <v>41893</v>
      </c>
      <c r="K104" t="s">
        <v>267</v>
      </c>
      <c r="L104">
        <v>277.11</v>
      </c>
    </row>
    <row r="105" spans="1:12" x14ac:dyDescent="0.2">
      <c r="A105" t="s">
        <v>200</v>
      </c>
      <c r="B105" t="s">
        <v>201</v>
      </c>
      <c r="C105" t="s">
        <v>99</v>
      </c>
      <c r="D105" t="s">
        <v>100</v>
      </c>
      <c r="E105" t="s">
        <v>155</v>
      </c>
      <c r="F105">
        <v>314.89999999999998</v>
      </c>
      <c r="G105">
        <v>74.8</v>
      </c>
      <c r="H105" t="s">
        <v>138</v>
      </c>
      <c r="I105" t="s">
        <v>244</v>
      </c>
      <c r="J105" s="59">
        <v>41822</v>
      </c>
      <c r="K105" t="s">
        <v>267</v>
      </c>
      <c r="L105">
        <v>314.89999999999998</v>
      </c>
    </row>
    <row r="106" spans="1:12" x14ac:dyDescent="0.2">
      <c r="A106" t="s">
        <v>200</v>
      </c>
      <c r="B106" t="s">
        <v>201</v>
      </c>
      <c r="C106" t="s">
        <v>99</v>
      </c>
      <c r="D106" t="s">
        <v>100</v>
      </c>
      <c r="E106" t="s">
        <v>46</v>
      </c>
      <c r="F106">
        <v>619.58000000000004</v>
      </c>
      <c r="G106">
        <v>75.099999999999994</v>
      </c>
      <c r="H106" t="s">
        <v>138</v>
      </c>
      <c r="I106" t="s">
        <v>108</v>
      </c>
      <c r="J106" s="59">
        <v>41767</v>
      </c>
      <c r="K106" t="s">
        <v>267</v>
      </c>
      <c r="L106">
        <v>619.58000000000004</v>
      </c>
    </row>
    <row r="107" spans="1:12" x14ac:dyDescent="0.2">
      <c r="A107" t="s">
        <v>200</v>
      </c>
      <c r="B107" t="s">
        <v>201</v>
      </c>
      <c r="C107" t="s">
        <v>99</v>
      </c>
      <c r="D107" t="s">
        <v>100</v>
      </c>
      <c r="E107" t="s">
        <v>46</v>
      </c>
      <c r="F107">
        <v>605.79999999999995</v>
      </c>
      <c r="G107">
        <v>76.900000000000006</v>
      </c>
      <c r="H107" t="s">
        <v>138</v>
      </c>
      <c r="I107" t="s">
        <v>106</v>
      </c>
      <c r="J107" s="59">
        <v>41833</v>
      </c>
      <c r="K107" t="s">
        <v>267</v>
      </c>
      <c r="L107">
        <v>605.79999999999995</v>
      </c>
    </row>
    <row r="108" spans="1:12" x14ac:dyDescent="0.2">
      <c r="A108" t="s">
        <v>200</v>
      </c>
      <c r="B108" t="s">
        <v>201</v>
      </c>
      <c r="C108" t="s">
        <v>99</v>
      </c>
      <c r="D108" t="s">
        <v>100</v>
      </c>
      <c r="E108" t="s">
        <v>46</v>
      </c>
      <c r="F108">
        <v>618.14</v>
      </c>
      <c r="G108">
        <v>75.3</v>
      </c>
      <c r="H108" t="s">
        <v>138</v>
      </c>
      <c r="I108" t="s">
        <v>108</v>
      </c>
      <c r="J108" s="59">
        <v>41837</v>
      </c>
      <c r="K108" t="s">
        <v>267</v>
      </c>
      <c r="L108">
        <v>618.14</v>
      </c>
    </row>
    <row r="109" spans="1:12" x14ac:dyDescent="0.2">
      <c r="A109" t="s">
        <v>268</v>
      </c>
      <c r="B109" t="s">
        <v>269</v>
      </c>
      <c r="C109" t="s">
        <v>99</v>
      </c>
      <c r="D109" t="s">
        <v>100</v>
      </c>
      <c r="E109" t="s">
        <v>48</v>
      </c>
      <c r="F109">
        <v>2469.4</v>
      </c>
      <c r="G109">
        <v>67.2</v>
      </c>
      <c r="H109" t="s">
        <v>118</v>
      </c>
      <c r="I109" t="s">
        <v>249</v>
      </c>
      <c r="J109" s="59">
        <v>41883</v>
      </c>
      <c r="K109" t="s">
        <v>270</v>
      </c>
      <c r="L109">
        <v>2469.4</v>
      </c>
    </row>
    <row r="110" spans="1:12" x14ac:dyDescent="0.2">
      <c r="A110" t="s">
        <v>218</v>
      </c>
      <c r="B110" t="s">
        <v>271</v>
      </c>
      <c r="C110" t="s">
        <v>99</v>
      </c>
      <c r="D110" t="s">
        <v>100</v>
      </c>
      <c r="E110" t="s">
        <v>48</v>
      </c>
      <c r="F110">
        <v>2170.9</v>
      </c>
      <c r="G110">
        <v>78.8</v>
      </c>
      <c r="H110" t="s">
        <v>138</v>
      </c>
      <c r="I110" t="s">
        <v>249</v>
      </c>
      <c r="J110" s="59">
        <v>41883</v>
      </c>
      <c r="K110" t="s">
        <v>272</v>
      </c>
      <c r="L110">
        <v>2170.9</v>
      </c>
    </row>
    <row r="111" spans="1:12" x14ac:dyDescent="0.2">
      <c r="A111" t="s">
        <v>273</v>
      </c>
      <c r="B111" t="s">
        <v>274</v>
      </c>
      <c r="C111" t="s">
        <v>99</v>
      </c>
      <c r="D111" t="s">
        <v>100</v>
      </c>
      <c r="E111" t="s">
        <v>155</v>
      </c>
      <c r="F111">
        <v>318.62</v>
      </c>
      <c r="G111">
        <v>72.3</v>
      </c>
      <c r="H111" t="s">
        <v>118</v>
      </c>
      <c r="I111" t="s">
        <v>259</v>
      </c>
      <c r="J111" s="59">
        <v>41846</v>
      </c>
      <c r="K111" t="s">
        <v>275</v>
      </c>
      <c r="L111">
        <v>318.62</v>
      </c>
    </row>
    <row r="112" spans="1:12" x14ac:dyDescent="0.2">
      <c r="A112" t="s">
        <v>156</v>
      </c>
      <c r="B112" t="s">
        <v>161</v>
      </c>
      <c r="C112" t="s">
        <v>99</v>
      </c>
      <c r="D112" t="s">
        <v>100</v>
      </c>
      <c r="E112" t="s">
        <v>41</v>
      </c>
      <c r="F112">
        <v>13.4</v>
      </c>
      <c r="G112">
        <v>73.099999999999994</v>
      </c>
      <c r="H112" t="s">
        <v>131</v>
      </c>
      <c r="I112" t="s">
        <v>106</v>
      </c>
      <c r="J112" s="59">
        <v>41833</v>
      </c>
      <c r="K112" t="s">
        <v>276</v>
      </c>
      <c r="L112">
        <v>13.4</v>
      </c>
    </row>
    <row r="113" spans="1:12" x14ac:dyDescent="0.2">
      <c r="A113" t="s">
        <v>156</v>
      </c>
      <c r="B113" t="s">
        <v>161</v>
      </c>
      <c r="C113" t="s">
        <v>99</v>
      </c>
      <c r="D113" t="s">
        <v>100</v>
      </c>
      <c r="E113" t="s">
        <v>42</v>
      </c>
      <c r="F113">
        <v>26.8</v>
      </c>
      <c r="G113">
        <v>72.099999999999994</v>
      </c>
      <c r="H113" t="s">
        <v>131</v>
      </c>
      <c r="I113" t="s">
        <v>108</v>
      </c>
      <c r="J113" s="59">
        <v>41795</v>
      </c>
      <c r="K113" t="s">
        <v>276</v>
      </c>
      <c r="L113">
        <v>26.8</v>
      </c>
    </row>
    <row r="114" spans="1:12" x14ac:dyDescent="0.2">
      <c r="A114" t="s">
        <v>156</v>
      </c>
      <c r="B114" t="s">
        <v>161</v>
      </c>
      <c r="C114" t="s">
        <v>99</v>
      </c>
      <c r="D114" t="s">
        <v>100</v>
      </c>
      <c r="E114" t="s">
        <v>42</v>
      </c>
      <c r="F114">
        <v>26.4</v>
      </c>
      <c r="G114">
        <v>73.2</v>
      </c>
      <c r="H114" t="s">
        <v>131</v>
      </c>
      <c r="I114" t="s">
        <v>106</v>
      </c>
      <c r="J114" s="59">
        <v>41868</v>
      </c>
      <c r="K114" t="s">
        <v>276</v>
      </c>
      <c r="L114">
        <v>26.4</v>
      </c>
    </row>
    <row r="115" spans="1:12" x14ac:dyDescent="0.2">
      <c r="A115" t="s">
        <v>156</v>
      </c>
      <c r="B115" t="s">
        <v>161</v>
      </c>
      <c r="C115" t="s">
        <v>99</v>
      </c>
      <c r="D115" t="s">
        <v>100</v>
      </c>
      <c r="E115" t="s">
        <v>43</v>
      </c>
      <c r="F115">
        <v>59.5</v>
      </c>
      <c r="G115">
        <v>72.599999999999994</v>
      </c>
      <c r="H115" t="s">
        <v>131</v>
      </c>
      <c r="I115" t="s">
        <v>106</v>
      </c>
      <c r="J115" s="59">
        <v>41868</v>
      </c>
      <c r="K115" t="s">
        <v>276</v>
      </c>
      <c r="L115">
        <v>59.5</v>
      </c>
    </row>
    <row r="116" spans="1:12" x14ac:dyDescent="0.2">
      <c r="A116" t="s">
        <v>156</v>
      </c>
      <c r="B116" t="s">
        <v>161</v>
      </c>
      <c r="C116" t="s">
        <v>99</v>
      </c>
      <c r="D116" t="s">
        <v>100</v>
      </c>
      <c r="E116" t="s">
        <v>44</v>
      </c>
      <c r="F116">
        <v>139.80000000000001</v>
      </c>
      <c r="G116">
        <v>72.3</v>
      </c>
      <c r="H116" t="s">
        <v>131</v>
      </c>
      <c r="I116" t="s">
        <v>106</v>
      </c>
      <c r="J116" s="59">
        <v>41756</v>
      </c>
      <c r="K116" t="s">
        <v>276</v>
      </c>
      <c r="L116">
        <v>139.80000000000001</v>
      </c>
    </row>
    <row r="117" spans="1:12" x14ac:dyDescent="0.2">
      <c r="A117" t="s">
        <v>156</v>
      </c>
      <c r="B117" t="s">
        <v>161</v>
      </c>
      <c r="C117" t="s">
        <v>99</v>
      </c>
      <c r="D117" t="s">
        <v>100</v>
      </c>
      <c r="E117" t="s">
        <v>44</v>
      </c>
      <c r="F117">
        <v>133.56</v>
      </c>
      <c r="G117">
        <v>75.7</v>
      </c>
      <c r="H117" t="s">
        <v>131</v>
      </c>
      <c r="I117" t="s">
        <v>106</v>
      </c>
      <c r="J117" s="59">
        <v>41777</v>
      </c>
      <c r="K117" t="s">
        <v>276</v>
      </c>
      <c r="L117">
        <v>133.56</v>
      </c>
    </row>
    <row r="118" spans="1:12" x14ac:dyDescent="0.2">
      <c r="A118" t="s">
        <v>156</v>
      </c>
      <c r="B118" t="s">
        <v>161</v>
      </c>
      <c r="C118" t="s">
        <v>99</v>
      </c>
      <c r="D118" t="s">
        <v>100</v>
      </c>
      <c r="E118" t="s">
        <v>44</v>
      </c>
      <c r="F118">
        <v>136.4</v>
      </c>
      <c r="G118">
        <v>74.099999999999994</v>
      </c>
      <c r="H118" t="s">
        <v>131</v>
      </c>
      <c r="I118" t="s">
        <v>108</v>
      </c>
      <c r="J118" s="59">
        <v>41795</v>
      </c>
      <c r="K118" t="s">
        <v>276</v>
      </c>
      <c r="L118">
        <v>136.4</v>
      </c>
    </row>
    <row r="119" spans="1:12" x14ac:dyDescent="0.2">
      <c r="A119" t="s">
        <v>156</v>
      </c>
      <c r="B119" t="s">
        <v>161</v>
      </c>
      <c r="C119" t="s">
        <v>99</v>
      </c>
      <c r="D119" t="s">
        <v>100</v>
      </c>
      <c r="E119" t="s">
        <v>44</v>
      </c>
      <c r="F119">
        <v>134</v>
      </c>
      <c r="G119">
        <v>75.5</v>
      </c>
      <c r="H119" t="s">
        <v>131</v>
      </c>
      <c r="I119" t="s">
        <v>106</v>
      </c>
      <c r="J119" s="59">
        <v>41812</v>
      </c>
      <c r="K119" t="s">
        <v>276</v>
      </c>
      <c r="L119">
        <v>134</v>
      </c>
    </row>
    <row r="120" spans="1:12" x14ac:dyDescent="0.2">
      <c r="A120" t="s">
        <v>156</v>
      </c>
      <c r="B120" t="s">
        <v>161</v>
      </c>
      <c r="C120" t="s">
        <v>99</v>
      </c>
      <c r="D120" t="s">
        <v>100</v>
      </c>
      <c r="E120" t="s">
        <v>45</v>
      </c>
      <c r="F120">
        <v>297.5</v>
      </c>
      <c r="G120">
        <v>69.2</v>
      </c>
      <c r="H120" t="s">
        <v>131</v>
      </c>
      <c r="I120" t="s">
        <v>106</v>
      </c>
      <c r="J120" s="59">
        <v>41756</v>
      </c>
      <c r="K120" t="s">
        <v>276</v>
      </c>
      <c r="L120">
        <v>297.5</v>
      </c>
    </row>
    <row r="121" spans="1:12" x14ac:dyDescent="0.2">
      <c r="A121" t="s">
        <v>156</v>
      </c>
      <c r="B121" t="s">
        <v>161</v>
      </c>
      <c r="C121" t="s">
        <v>99</v>
      </c>
      <c r="D121" t="s">
        <v>100</v>
      </c>
      <c r="E121" t="s">
        <v>45</v>
      </c>
      <c r="F121">
        <v>292</v>
      </c>
      <c r="G121">
        <v>70.5</v>
      </c>
      <c r="H121" t="s">
        <v>131</v>
      </c>
      <c r="I121" t="s">
        <v>108</v>
      </c>
      <c r="J121" s="59">
        <v>41767</v>
      </c>
      <c r="K121" t="s">
        <v>276</v>
      </c>
      <c r="L121">
        <v>292</v>
      </c>
    </row>
    <row r="122" spans="1:12" x14ac:dyDescent="0.2">
      <c r="A122" t="s">
        <v>156</v>
      </c>
      <c r="B122" t="s">
        <v>161</v>
      </c>
      <c r="C122" t="s">
        <v>99</v>
      </c>
      <c r="D122" t="s">
        <v>100</v>
      </c>
      <c r="E122" t="s">
        <v>45</v>
      </c>
      <c r="F122">
        <v>288.27</v>
      </c>
      <c r="G122">
        <v>71.400000000000006</v>
      </c>
      <c r="H122" t="s">
        <v>131</v>
      </c>
      <c r="I122" t="s">
        <v>106</v>
      </c>
      <c r="J122" s="59">
        <v>41777</v>
      </c>
      <c r="K122" t="s">
        <v>276</v>
      </c>
      <c r="L122">
        <v>288.27</v>
      </c>
    </row>
    <row r="123" spans="1:12" x14ac:dyDescent="0.2">
      <c r="A123" t="s">
        <v>156</v>
      </c>
      <c r="B123" t="s">
        <v>161</v>
      </c>
      <c r="C123" t="s">
        <v>99</v>
      </c>
      <c r="D123" t="s">
        <v>100</v>
      </c>
      <c r="E123" t="s">
        <v>45</v>
      </c>
      <c r="F123">
        <v>295.2</v>
      </c>
      <c r="G123">
        <v>69.7</v>
      </c>
      <c r="H123" t="s">
        <v>131</v>
      </c>
      <c r="I123" t="s">
        <v>106</v>
      </c>
      <c r="J123" s="59">
        <v>41833</v>
      </c>
      <c r="K123" t="s">
        <v>276</v>
      </c>
      <c r="L123">
        <v>295.2</v>
      </c>
    </row>
    <row r="124" spans="1:12" x14ac:dyDescent="0.2">
      <c r="A124" t="s">
        <v>156</v>
      </c>
      <c r="B124" t="s">
        <v>161</v>
      </c>
      <c r="C124" t="s">
        <v>99</v>
      </c>
      <c r="D124" t="s">
        <v>100</v>
      </c>
      <c r="E124" t="s">
        <v>155</v>
      </c>
      <c r="F124">
        <v>306.10000000000002</v>
      </c>
      <c r="G124">
        <v>72.7</v>
      </c>
      <c r="H124" t="s">
        <v>131</v>
      </c>
      <c r="I124" t="s">
        <v>244</v>
      </c>
      <c r="J124" s="59">
        <v>41822</v>
      </c>
      <c r="K124" t="s">
        <v>276</v>
      </c>
      <c r="L124">
        <v>306.10000000000002</v>
      </c>
    </row>
    <row r="125" spans="1:12" x14ac:dyDescent="0.2">
      <c r="A125" t="s">
        <v>156</v>
      </c>
      <c r="B125" t="s">
        <v>161</v>
      </c>
      <c r="C125" t="s">
        <v>99</v>
      </c>
      <c r="D125" t="s">
        <v>100</v>
      </c>
      <c r="E125" t="s">
        <v>46</v>
      </c>
      <c r="F125">
        <v>630</v>
      </c>
      <c r="G125">
        <v>69.8</v>
      </c>
      <c r="H125" t="s">
        <v>131</v>
      </c>
      <c r="I125" t="s">
        <v>246</v>
      </c>
      <c r="J125" s="59">
        <v>41829</v>
      </c>
      <c r="K125" t="s">
        <v>276</v>
      </c>
      <c r="L125">
        <v>630</v>
      </c>
    </row>
    <row r="126" spans="1:12" x14ac:dyDescent="0.2">
      <c r="A126" t="s">
        <v>277</v>
      </c>
      <c r="B126" t="s">
        <v>278</v>
      </c>
      <c r="C126" t="s">
        <v>99</v>
      </c>
      <c r="D126" t="s">
        <v>100</v>
      </c>
      <c r="E126" t="s">
        <v>155</v>
      </c>
      <c r="F126">
        <v>373.8</v>
      </c>
      <c r="G126">
        <v>64.900000000000006</v>
      </c>
      <c r="H126" t="s">
        <v>138</v>
      </c>
      <c r="I126" t="s">
        <v>259</v>
      </c>
      <c r="J126" s="59">
        <v>41846</v>
      </c>
      <c r="K126" t="s">
        <v>279</v>
      </c>
      <c r="L126">
        <v>373.8</v>
      </c>
    </row>
    <row r="127" spans="1:12" x14ac:dyDescent="0.2">
      <c r="A127" t="s">
        <v>210</v>
      </c>
      <c r="B127" t="s">
        <v>211</v>
      </c>
      <c r="C127" t="s">
        <v>99</v>
      </c>
      <c r="D127" t="s">
        <v>100</v>
      </c>
      <c r="E127" t="s">
        <v>44</v>
      </c>
      <c r="F127">
        <v>145.30000000000001</v>
      </c>
      <c r="G127">
        <v>80</v>
      </c>
      <c r="H127" t="s">
        <v>141</v>
      </c>
      <c r="I127" t="s">
        <v>106</v>
      </c>
      <c r="J127" s="59">
        <v>41756</v>
      </c>
      <c r="K127" t="s">
        <v>280</v>
      </c>
      <c r="L127">
        <v>145.30000000000001</v>
      </c>
    </row>
    <row r="128" spans="1:12" x14ac:dyDescent="0.2">
      <c r="A128" t="s">
        <v>210</v>
      </c>
      <c r="B128" t="s">
        <v>211</v>
      </c>
      <c r="C128" t="s">
        <v>99</v>
      </c>
      <c r="D128" t="s">
        <v>100</v>
      </c>
      <c r="E128" t="s">
        <v>44</v>
      </c>
      <c r="F128">
        <v>143.69999999999999</v>
      </c>
      <c r="G128">
        <v>80.900000000000006</v>
      </c>
      <c r="H128" t="s">
        <v>141</v>
      </c>
      <c r="I128" t="s">
        <v>103</v>
      </c>
      <c r="J128" s="59">
        <v>41793</v>
      </c>
      <c r="K128" t="s">
        <v>280</v>
      </c>
      <c r="L128">
        <v>143.69999999999999</v>
      </c>
    </row>
    <row r="129" spans="1:12" x14ac:dyDescent="0.2">
      <c r="A129" t="s">
        <v>210</v>
      </c>
      <c r="B129" t="s">
        <v>211</v>
      </c>
      <c r="C129" t="s">
        <v>99</v>
      </c>
      <c r="D129" t="s">
        <v>100</v>
      </c>
      <c r="E129" t="s">
        <v>45</v>
      </c>
      <c r="F129">
        <v>291.2</v>
      </c>
      <c r="G129">
        <v>80.8</v>
      </c>
      <c r="H129" t="s">
        <v>141</v>
      </c>
      <c r="I129" t="s">
        <v>106</v>
      </c>
      <c r="J129" s="59">
        <v>41756</v>
      </c>
      <c r="K129" t="s">
        <v>280</v>
      </c>
      <c r="L129">
        <v>291.2</v>
      </c>
    </row>
    <row r="130" spans="1:12" x14ac:dyDescent="0.2">
      <c r="A130" t="s">
        <v>210</v>
      </c>
      <c r="B130" t="s">
        <v>211</v>
      </c>
      <c r="C130" t="s">
        <v>99</v>
      </c>
      <c r="D130" t="s">
        <v>100</v>
      </c>
      <c r="E130" t="s">
        <v>45</v>
      </c>
      <c r="F130">
        <v>289.60000000000002</v>
      </c>
      <c r="G130">
        <v>81.2</v>
      </c>
      <c r="H130" t="s">
        <v>141</v>
      </c>
      <c r="I130" t="s">
        <v>103</v>
      </c>
      <c r="J130" s="59">
        <v>41772</v>
      </c>
      <c r="K130" t="s">
        <v>280</v>
      </c>
      <c r="L130">
        <v>289.60000000000002</v>
      </c>
    </row>
    <row r="131" spans="1:12" x14ac:dyDescent="0.2">
      <c r="A131" t="s">
        <v>210</v>
      </c>
      <c r="B131" t="s">
        <v>211</v>
      </c>
      <c r="C131" t="s">
        <v>99</v>
      </c>
      <c r="D131" t="s">
        <v>100</v>
      </c>
      <c r="E131" t="s">
        <v>45</v>
      </c>
      <c r="F131">
        <v>287.7</v>
      </c>
      <c r="G131">
        <v>81.8</v>
      </c>
      <c r="H131" t="s">
        <v>141</v>
      </c>
      <c r="I131" t="s">
        <v>103</v>
      </c>
      <c r="J131" s="59">
        <v>41807</v>
      </c>
      <c r="K131" t="s">
        <v>280</v>
      </c>
      <c r="L131">
        <v>287.7</v>
      </c>
    </row>
    <row r="132" spans="1:12" x14ac:dyDescent="0.2">
      <c r="A132" t="s">
        <v>210</v>
      </c>
      <c r="B132" t="s">
        <v>211</v>
      </c>
      <c r="C132" t="s">
        <v>99</v>
      </c>
      <c r="D132" t="s">
        <v>100</v>
      </c>
      <c r="E132" t="s">
        <v>45</v>
      </c>
      <c r="F132">
        <v>285.85000000000002</v>
      </c>
      <c r="G132">
        <v>82.3</v>
      </c>
      <c r="H132" t="s">
        <v>141</v>
      </c>
      <c r="I132" t="s">
        <v>281</v>
      </c>
      <c r="J132" s="59">
        <v>41813</v>
      </c>
      <c r="K132" t="s">
        <v>280</v>
      </c>
      <c r="L132">
        <v>285.85000000000002</v>
      </c>
    </row>
    <row r="133" spans="1:12" x14ac:dyDescent="0.2">
      <c r="A133" t="s">
        <v>210</v>
      </c>
      <c r="B133" t="s">
        <v>211</v>
      </c>
      <c r="C133" t="s">
        <v>99</v>
      </c>
      <c r="D133" t="s">
        <v>100</v>
      </c>
      <c r="E133" t="s">
        <v>45</v>
      </c>
      <c r="F133">
        <v>281.60000000000002</v>
      </c>
      <c r="G133">
        <v>84.2</v>
      </c>
      <c r="H133" t="s">
        <v>141</v>
      </c>
      <c r="I133" t="s">
        <v>106</v>
      </c>
      <c r="J133" s="59">
        <v>41833</v>
      </c>
      <c r="K133" t="s">
        <v>280</v>
      </c>
      <c r="L133">
        <v>281.60000000000002</v>
      </c>
    </row>
    <row r="134" spans="1:12" x14ac:dyDescent="0.2">
      <c r="A134" t="s">
        <v>210</v>
      </c>
      <c r="B134" t="s">
        <v>211</v>
      </c>
      <c r="C134" t="s">
        <v>99</v>
      </c>
      <c r="D134" t="s">
        <v>100</v>
      </c>
      <c r="E134" t="s">
        <v>45</v>
      </c>
      <c r="F134">
        <v>292.66000000000003</v>
      </c>
      <c r="G134">
        <v>81.099999999999994</v>
      </c>
      <c r="H134" t="s">
        <v>141</v>
      </c>
      <c r="I134" t="s">
        <v>254</v>
      </c>
      <c r="J134" s="59">
        <v>41893</v>
      </c>
      <c r="K134" t="s">
        <v>280</v>
      </c>
      <c r="L134">
        <v>292.66000000000003</v>
      </c>
    </row>
    <row r="135" spans="1:12" x14ac:dyDescent="0.2">
      <c r="A135" t="s">
        <v>210</v>
      </c>
      <c r="B135" t="s">
        <v>211</v>
      </c>
      <c r="C135" t="s">
        <v>99</v>
      </c>
      <c r="D135" t="s">
        <v>100</v>
      </c>
      <c r="E135" t="s">
        <v>155</v>
      </c>
      <c r="F135">
        <v>301</v>
      </c>
      <c r="G135">
        <v>85.2</v>
      </c>
      <c r="H135" t="s">
        <v>141</v>
      </c>
      <c r="I135" t="s">
        <v>244</v>
      </c>
      <c r="J135" s="59">
        <v>41822</v>
      </c>
      <c r="K135" t="s">
        <v>280</v>
      </c>
      <c r="L135">
        <v>301</v>
      </c>
    </row>
    <row r="136" spans="1:12" x14ac:dyDescent="0.2">
      <c r="A136" t="s">
        <v>210</v>
      </c>
      <c r="B136" t="s">
        <v>211</v>
      </c>
      <c r="C136" t="s">
        <v>99</v>
      </c>
      <c r="D136" t="s">
        <v>100</v>
      </c>
      <c r="E136" t="s">
        <v>155</v>
      </c>
      <c r="F136">
        <v>303.91000000000003</v>
      </c>
      <c r="G136">
        <v>84.4</v>
      </c>
      <c r="H136" t="s">
        <v>141</v>
      </c>
      <c r="I136" t="s">
        <v>259</v>
      </c>
      <c r="J136" s="59">
        <v>41846</v>
      </c>
      <c r="K136" t="s">
        <v>280</v>
      </c>
      <c r="L136">
        <v>303.91000000000003</v>
      </c>
    </row>
    <row r="137" spans="1:12" x14ac:dyDescent="0.2">
      <c r="A137" t="s">
        <v>210</v>
      </c>
      <c r="B137" t="s">
        <v>211</v>
      </c>
      <c r="C137" t="s">
        <v>99</v>
      </c>
      <c r="D137" t="s">
        <v>100</v>
      </c>
      <c r="E137" t="s">
        <v>46</v>
      </c>
      <c r="F137">
        <v>633.6</v>
      </c>
      <c r="G137">
        <v>79.400000000000006</v>
      </c>
      <c r="H137" t="s">
        <v>141</v>
      </c>
      <c r="I137" t="s">
        <v>103</v>
      </c>
      <c r="J137" s="59">
        <v>41793</v>
      </c>
      <c r="K137" t="s">
        <v>280</v>
      </c>
      <c r="L137">
        <v>633.6</v>
      </c>
    </row>
    <row r="138" spans="1:12" x14ac:dyDescent="0.2">
      <c r="A138" t="s">
        <v>210</v>
      </c>
      <c r="B138" t="s">
        <v>211</v>
      </c>
      <c r="C138" t="s">
        <v>99</v>
      </c>
      <c r="D138" t="s">
        <v>100</v>
      </c>
      <c r="E138" t="s">
        <v>46</v>
      </c>
      <c r="F138">
        <v>611.6</v>
      </c>
      <c r="G138">
        <v>82.9</v>
      </c>
      <c r="H138" t="s">
        <v>141</v>
      </c>
      <c r="I138" t="s">
        <v>246</v>
      </c>
      <c r="J138" s="59">
        <v>41829</v>
      </c>
      <c r="K138" t="s">
        <v>280</v>
      </c>
      <c r="L138">
        <v>611.6</v>
      </c>
    </row>
    <row r="139" spans="1:12" x14ac:dyDescent="0.2">
      <c r="A139" t="s">
        <v>210</v>
      </c>
      <c r="B139" t="s">
        <v>211</v>
      </c>
      <c r="C139" t="s">
        <v>99</v>
      </c>
      <c r="D139" t="s">
        <v>100</v>
      </c>
      <c r="E139" t="s">
        <v>46</v>
      </c>
      <c r="F139">
        <v>619.5</v>
      </c>
      <c r="G139">
        <v>81.900000000000006</v>
      </c>
      <c r="H139" t="s">
        <v>141</v>
      </c>
      <c r="I139" t="s">
        <v>103</v>
      </c>
      <c r="J139" s="59">
        <v>41851</v>
      </c>
      <c r="K139" t="s">
        <v>280</v>
      </c>
      <c r="L139">
        <v>619.5</v>
      </c>
    </row>
    <row r="140" spans="1:12" x14ac:dyDescent="0.2">
      <c r="A140" t="s">
        <v>282</v>
      </c>
      <c r="B140" t="s">
        <v>283</v>
      </c>
      <c r="C140" t="s">
        <v>99</v>
      </c>
      <c r="D140" t="s">
        <v>100</v>
      </c>
      <c r="E140" t="s">
        <v>46</v>
      </c>
      <c r="F140">
        <v>629.1</v>
      </c>
      <c r="G140">
        <v>71.099999999999994</v>
      </c>
      <c r="H140" t="s">
        <v>131</v>
      </c>
      <c r="I140" t="s">
        <v>246</v>
      </c>
      <c r="J140" s="59">
        <v>41829</v>
      </c>
      <c r="K140" t="s">
        <v>284</v>
      </c>
      <c r="L140">
        <v>629.1</v>
      </c>
    </row>
    <row r="141" spans="1:12" x14ac:dyDescent="0.2">
      <c r="A141" t="s">
        <v>218</v>
      </c>
      <c r="B141" t="s">
        <v>285</v>
      </c>
      <c r="C141" t="s">
        <v>99</v>
      </c>
      <c r="D141" t="s">
        <v>100</v>
      </c>
      <c r="E141" t="s">
        <v>46</v>
      </c>
      <c r="F141">
        <v>560.79999999999995</v>
      </c>
      <c r="G141">
        <v>80.2</v>
      </c>
      <c r="H141" t="s">
        <v>118</v>
      </c>
      <c r="I141" t="s">
        <v>246</v>
      </c>
      <c r="J141" s="59">
        <v>41829</v>
      </c>
      <c r="K141" t="s">
        <v>286</v>
      </c>
      <c r="L141">
        <v>560.79999999999995</v>
      </c>
    </row>
    <row r="142" spans="1:12" x14ac:dyDescent="0.2">
      <c r="A142" t="s">
        <v>287</v>
      </c>
      <c r="B142" t="s">
        <v>288</v>
      </c>
      <c r="C142" t="s">
        <v>99</v>
      </c>
      <c r="D142" t="s">
        <v>100</v>
      </c>
      <c r="E142" t="s">
        <v>46</v>
      </c>
      <c r="F142">
        <v>728.6</v>
      </c>
      <c r="G142">
        <v>72.5</v>
      </c>
      <c r="H142" t="s">
        <v>151</v>
      </c>
      <c r="I142" t="s">
        <v>246</v>
      </c>
      <c r="J142" s="59">
        <v>41829</v>
      </c>
      <c r="K142" t="s">
        <v>289</v>
      </c>
      <c r="L142">
        <v>728.6</v>
      </c>
    </row>
    <row r="143" spans="1:12" x14ac:dyDescent="0.2">
      <c r="A143" t="s">
        <v>156</v>
      </c>
      <c r="B143" t="s">
        <v>290</v>
      </c>
      <c r="C143" t="s">
        <v>99</v>
      </c>
      <c r="D143" t="s">
        <v>100</v>
      </c>
      <c r="E143" t="s">
        <v>42</v>
      </c>
      <c r="F143">
        <v>29.8</v>
      </c>
      <c r="G143">
        <v>67.8</v>
      </c>
      <c r="H143" t="s">
        <v>118</v>
      </c>
      <c r="I143" t="s">
        <v>106</v>
      </c>
      <c r="J143" s="59">
        <v>41868</v>
      </c>
      <c r="K143" t="s">
        <v>233</v>
      </c>
      <c r="L143">
        <v>29.8</v>
      </c>
    </row>
    <row r="144" spans="1:12" x14ac:dyDescent="0.2">
      <c r="A144" t="s">
        <v>156</v>
      </c>
      <c r="B144" t="s">
        <v>290</v>
      </c>
      <c r="C144" t="s">
        <v>99</v>
      </c>
      <c r="D144" t="s">
        <v>100</v>
      </c>
      <c r="E144" t="s">
        <v>43</v>
      </c>
      <c r="F144">
        <v>66.7</v>
      </c>
      <c r="G144">
        <v>67.2</v>
      </c>
      <c r="H144" t="s">
        <v>118</v>
      </c>
      <c r="I144" t="s">
        <v>106</v>
      </c>
      <c r="J144" s="59">
        <v>41868</v>
      </c>
      <c r="K144" t="s">
        <v>233</v>
      </c>
      <c r="L144">
        <v>66.7</v>
      </c>
    </row>
    <row r="145" spans="1:12" x14ac:dyDescent="0.2">
      <c r="A145" t="s">
        <v>156</v>
      </c>
      <c r="B145" t="s">
        <v>290</v>
      </c>
      <c r="C145" t="s">
        <v>99</v>
      </c>
      <c r="D145" t="s">
        <v>100</v>
      </c>
      <c r="E145" t="s">
        <v>155</v>
      </c>
      <c r="F145">
        <v>333.8</v>
      </c>
      <c r="G145">
        <v>68.5</v>
      </c>
      <c r="H145" t="s">
        <v>118</v>
      </c>
      <c r="I145" t="s">
        <v>244</v>
      </c>
      <c r="J145" s="59">
        <v>41822</v>
      </c>
      <c r="K145" t="s">
        <v>233</v>
      </c>
      <c r="L145">
        <v>333.8</v>
      </c>
    </row>
    <row r="146" spans="1:12" x14ac:dyDescent="0.2">
      <c r="A146" t="s">
        <v>156</v>
      </c>
      <c r="B146" t="s">
        <v>290</v>
      </c>
      <c r="C146" t="s">
        <v>99</v>
      </c>
      <c r="D146" t="s">
        <v>100</v>
      </c>
      <c r="E146" t="s">
        <v>46</v>
      </c>
      <c r="F146">
        <v>667.9</v>
      </c>
      <c r="G146">
        <v>67.7</v>
      </c>
      <c r="H146" t="s">
        <v>118</v>
      </c>
      <c r="I146" t="s">
        <v>246</v>
      </c>
      <c r="J146" s="59">
        <v>41829</v>
      </c>
      <c r="K146" t="s">
        <v>233</v>
      </c>
      <c r="L146">
        <v>667.9</v>
      </c>
    </row>
    <row r="147" spans="1:12" x14ac:dyDescent="0.2">
      <c r="A147" t="s">
        <v>156</v>
      </c>
      <c r="B147" t="s">
        <v>290</v>
      </c>
      <c r="C147" t="s">
        <v>99</v>
      </c>
      <c r="D147" t="s">
        <v>100</v>
      </c>
      <c r="E147" t="s">
        <v>46</v>
      </c>
      <c r="F147">
        <v>651</v>
      </c>
      <c r="G147">
        <v>69.5</v>
      </c>
      <c r="H147" t="s">
        <v>118</v>
      </c>
      <c r="I147" t="s">
        <v>253</v>
      </c>
      <c r="J147" s="59">
        <v>41872</v>
      </c>
      <c r="K147" t="s">
        <v>233</v>
      </c>
      <c r="L147">
        <v>651</v>
      </c>
    </row>
    <row r="148" spans="1:12" x14ac:dyDescent="0.2">
      <c r="A148" t="s">
        <v>156</v>
      </c>
      <c r="B148" t="s">
        <v>290</v>
      </c>
      <c r="C148" t="s">
        <v>99</v>
      </c>
      <c r="D148" t="s">
        <v>105</v>
      </c>
      <c r="E148" t="s">
        <v>60</v>
      </c>
      <c r="F148">
        <v>32.29</v>
      </c>
      <c r="G148">
        <v>34.700000000000003</v>
      </c>
      <c r="H148" t="s">
        <v>118</v>
      </c>
      <c r="I148" t="s">
        <v>106</v>
      </c>
      <c r="J148" s="59">
        <v>41833</v>
      </c>
      <c r="K148" t="s">
        <v>233</v>
      </c>
      <c r="L148">
        <v>32.29</v>
      </c>
    </row>
    <row r="149" spans="1:12" x14ac:dyDescent="0.2">
      <c r="A149" t="s">
        <v>156</v>
      </c>
      <c r="B149" t="s">
        <v>290</v>
      </c>
      <c r="C149" t="s">
        <v>99</v>
      </c>
      <c r="D149" t="s">
        <v>105</v>
      </c>
      <c r="E149" t="s">
        <v>60</v>
      </c>
      <c r="F149">
        <v>31.25</v>
      </c>
      <c r="G149">
        <v>33.6</v>
      </c>
      <c r="H149" t="s">
        <v>118</v>
      </c>
      <c r="I149" t="s">
        <v>103</v>
      </c>
      <c r="J149" s="59">
        <v>41851</v>
      </c>
      <c r="K149" t="s">
        <v>233</v>
      </c>
      <c r="L149">
        <v>31.25</v>
      </c>
    </row>
    <row r="150" spans="1:12" x14ac:dyDescent="0.2">
      <c r="A150" t="s">
        <v>156</v>
      </c>
      <c r="B150" t="s">
        <v>290</v>
      </c>
      <c r="C150" t="s">
        <v>99</v>
      </c>
      <c r="D150" t="s">
        <v>105</v>
      </c>
      <c r="E150" t="s">
        <v>60</v>
      </c>
      <c r="F150">
        <v>31.02</v>
      </c>
      <c r="G150">
        <v>33.4</v>
      </c>
      <c r="H150" t="s">
        <v>118</v>
      </c>
      <c r="I150" t="s">
        <v>106</v>
      </c>
      <c r="J150" s="59">
        <v>41868</v>
      </c>
      <c r="K150" t="s">
        <v>233</v>
      </c>
      <c r="L150">
        <v>31.02</v>
      </c>
    </row>
    <row r="151" spans="1:12" x14ac:dyDescent="0.2">
      <c r="A151" t="s">
        <v>156</v>
      </c>
      <c r="B151" t="s">
        <v>290</v>
      </c>
      <c r="C151" t="s">
        <v>99</v>
      </c>
      <c r="D151" t="s">
        <v>105</v>
      </c>
      <c r="E151" t="s">
        <v>60</v>
      </c>
      <c r="F151">
        <v>32.43</v>
      </c>
      <c r="G151">
        <v>34.9</v>
      </c>
      <c r="H151" t="s">
        <v>118</v>
      </c>
      <c r="I151" t="s">
        <v>253</v>
      </c>
      <c r="J151" s="59">
        <v>41872</v>
      </c>
      <c r="K151" t="s">
        <v>233</v>
      </c>
      <c r="L151">
        <v>32.43</v>
      </c>
    </row>
    <row r="152" spans="1:12" x14ac:dyDescent="0.2">
      <c r="A152" t="s">
        <v>156</v>
      </c>
      <c r="B152" t="s">
        <v>290</v>
      </c>
      <c r="C152" t="s">
        <v>99</v>
      </c>
      <c r="D152" t="s">
        <v>105</v>
      </c>
      <c r="E152" t="s">
        <v>59</v>
      </c>
      <c r="F152">
        <v>22.13</v>
      </c>
      <c r="G152">
        <v>29.9</v>
      </c>
      <c r="H152" t="s">
        <v>118</v>
      </c>
      <c r="I152" t="s">
        <v>106</v>
      </c>
      <c r="J152" s="59">
        <v>41833</v>
      </c>
      <c r="K152" t="s">
        <v>233</v>
      </c>
      <c r="L152">
        <v>22.13</v>
      </c>
    </row>
    <row r="153" spans="1:12" x14ac:dyDescent="0.2">
      <c r="A153" t="s">
        <v>156</v>
      </c>
      <c r="B153" t="s">
        <v>290</v>
      </c>
      <c r="C153" t="s">
        <v>99</v>
      </c>
      <c r="D153" t="s">
        <v>105</v>
      </c>
      <c r="E153" t="s">
        <v>59</v>
      </c>
      <c r="F153">
        <v>23.55</v>
      </c>
      <c r="G153">
        <v>31.8</v>
      </c>
      <c r="H153" t="s">
        <v>118</v>
      </c>
      <c r="I153" t="s">
        <v>108</v>
      </c>
      <c r="J153" s="59">
        <v>41837</v>
      </c>
      <c r="K153" t="s">
        <v>233</v>
      </c>
      <c r="L153">
        <v>23.55</v>
      </c>
    </row>
    <row r="154" spans="1:12" x14ac:dyDescent="0.2">
      <c r="A154" t="s">
        <v>156</v>
      </c>
      <c r="B154" t="s">
        <v>290</v>
      </c>
      <c r="C154" t="s">
        <v>99</v>
      </c>
      <c r="D154" t="s">
        <v>105</v>
      </c>
      <c r="E154" t="s">
        <v>59</v>
      </c>
      <c r="F154">
        <v>24.02</v>
      </c>
      <c r="G154">
        <v>32.4</v>
      </c>
      <c r="H154" t="s">
        <v>118</v>
      </c>
      <c r="I154" t="s">
        <v>106</v>
      </c>
      <c r="J154" s="59">
        <v>41868</v>
      </c>
      <c r="K154" t="s">
        <v>233</v>
      </c>
      <c r="L154">
        <v>24.02</v>
      </c>
    </row>
    <row r="155" spans="1:12" x14ac:dyDescent="0.2">
      <c r="A155" t="s">
        <v>156</v>
      </c>
      <c r="B155" t="s">
        <v>290</v>
      </c>
      <c r="C155" t="s">
        <v>99</v>
      </c>
      <c r="D155" t="s">
        <v>105</v>
      </c>
      <c r="E155" t="s">
        <v>59</v>
      </c>
      <c r="F155">
        <v>24.59</v>
      </c>
      <c r="G155">
        <v>33.200000000000003</v>
      </c>
      <c r="H155" t="s">
        <v>118</v>
      </c>
      <c r="I155" t="s">
        <v>254</v>
      </c>
      <c r="J155" s="59">
        <v>41893</v>
      </c>
      <c r="K155" t="s">
        <v>233</v>
      </c>
      <c r="L155">
        <v>24.59</v>
      </c>
    </row>
    <row r="156" spans="1:12" x14ac:dyDescent="0.2">
      <c r="A156" t="s">
        <v>156</v>
      </c>
      <c r="B156" t="s">
        <v>290</v>
      </c>
      <c r="C156" t="s">
        <v>99</v>
      </c>
      <c r="D156" t="s">
        <v>105</v>
      </c>
      <c r="E156" t="s">
        <v>57</v>
      </c>
      <c r="F156">
        <v>7.93</v>
      </c>
      <c r="G156">
        <v>34.5</v>
      </c>
      <c r="H156" t="s">
        <v>118</v>
      </c>
      <c r="I156" t="s">
        <v>106</v>
      </c>
      <c r="J156" s="59">
        <v>41833</v>
      </c>
      <c r="K156" t="s">
        <v>233</v>
      </c>
      <c r="L156">
        <v>7.93</v>
      </c>
    </row>
    <row r="157" spans="1:12" x14ac:dyDescent="0.2">
      <c r="A157" t="s">
        <v>156</v>
      </c>
      <c r="B157" t="s">
        <v>290</v>
      </c>
      <c r="C157" t="s">
        <v>99</v>
      </c>
      <c r="D157" t="s">
        <v>105</v>
      </c>
      <c r="E157" t="s">
        <v>57</v>
      </c>
      <c r="F157">
        <v>8.89</v>
      </c>
      <c r="G157">
        <v>38.700000000000003</v>
      </c>
      <c r="H157" t="s">
        <v>118</v>
      </c>
      <c r="I157" t="s">
        <v>106</v>
      </c>
      <c r="J157" s="59">
        <v>41868</v>
      </c>
      <c r="K157" t="s">
        <v>233</v>
      </c>
      <c r="L157">
        <v>8.89</v>
      </c>
    </row>
    <row r="158" spans="1:12" x14ac:dyDescent="0.2">
      <c r="A158" t="s">
        <v>156</v>
      </c>
      <c r="B158" t="s">
        <v>290</v>
      </c>
      <c r="C158" t="s">
        <v>99</v>
      </c>
      <c r="D158" t="s">
        <v>105</v>
      </c>
      <c r="E158" t="s">
        <v>57</v>
      </c>
      <c r="F158">
        <v>8.43</v>
      </c>
      <c r="G158">
        <v>36.700000000000003</v>
      </c>
      <c r="H158" t="s">
        <v>118</v>
      </c>
      <c r="I158" t="s">
        <v>254</v>
      </c>
      <c r="J158" s="59">
        <v>41893</v>
      </c>
      <c r="K158" t="s">
        <v>233</v>
      </c>
      <c r="L158">
        <v>8.43</v>
      </c>
    </row>
    <row r="159" spans="1:12" x14ac:dyDescent="0.2">
      <c r="A159" t="s">
        <v>156</v>
      </c>
      <c r="B159" t="s">
        <v>290</v>
      </c>
      <c r="C159" t="s">
        <v>99</v>
      </c>
      <c r="D159" t="s">
        <v>105</v>
      </c>
      <c r="E159" t="s">
        <v>58</v>
      </c>
      <c r="F159">
        <v>15.44</v>
      </c>
      <c r="G159">
        <v>18.100000000000001</v>
      </c>
      <c r="H159" t="s">
        <v>118</v>
      </c>
      <c r="I159" t="s">
        <v>103</v>
      </c>
      <c r="J159" s="59">
        <v>41851</v>
      </c>
      <c r="K159" t="s">
        <v>233</v>
      </c>
      <c r="L159">
        <v>15.44</v>
      </c>
    </row>
    <row r="160" spans="1:12" x14ac:dyDescent="0.2">
      <c r="A160" t="s">
        <v>156</v>
      </c>
      <c r="B160" t="s">
        <v>290</v>
      </c>
      <c r="C160" t="s">
        <v>99</v>
      </c>
      <c r="D160" t="s">
        <v>105</v>
      </c>
      <c r="E160" t="s">
        <v>58</v>
      </c>
      <c r="F160">
        <v>16.989999999999998</v>
      </c>
      <c r="G160">
        <v>19.899999999999999</v>
      </c>
      <c r="H160" t="s">
        <v>118</v>
      </c>
      <c r="I160" t="s">
        <v>106</v>
      </c>
      <c r="J160" s="59">
        <v>41868</v>
      </c>
      <c r="K160" t="s">
        <v>233</v>
      </c>
      <c r="L160">
        <v>16.989999999999998</v>
      </c>
    </row>
    <row r="161" spans="1:12" x14ac:dyDescent="0.2">
      <c r="A161" t="s">
        <v>156</v>
      </c>
      <c r="B161" t="s">
        <v>290</v>
      </c>
      <c r="C161" t="s">
        <v>99</v>
      </c>
      <c r="D161" t="s">
        <v>105</v>
      </c>
      <c r="E161" t="s">
        <v>53</v>
      </c>
      <c r="F161">
        <v>3.62</v>
      </c>
      <c r="G161">
        <v>43</v>
      </c>
      <c r="H161" t="s">
        <v>118</v>
      </c>
      <c r="I161" t="s">
        <v>103</v>
      </c>
      <c r="J161" s="59">
        <v>41851</v>
      </c>
      <c r="K161" t="s">
        <v>233</v>
      </c>
      <c r="L161">
        <v>3.62</v>
      </c>
    </row>
    <row r="162" spans="1:12" x14ac:dyDescent="0.2">
      <c r="A162" t="s">
        <v>156</v>
      </c>
      <c r="B162" t="s">
        <v>290</v>
      </c>
      <c r="C162" t="s">
        <v>99</v>
      </c>
      <c r="D162" t="s">
        <v>105</v>
      </c>
      <c r="E162" t="s">
        <v>54</v>
      </c>
      <c r="F162">
        <v>8.76</v>
      </c>
      <c r="G162">
        <v>49</v>
      </c>
      <c r="H162" t="s">
        <v>118</v>
      </c>
      <c r="I162" t="s">
        <v>106</v>
      </c>
      <c r="J162" s="59">
        <v>41868</v>
      </c>
      <c r="K162" t="s">
        <v>233</v>
      </c>
      <c r="L162">
        <v>8.76</v>
      </c>
    </row>
    <row r="163" spans="1:12" x14ac:dyDescent="0.2">
      <c r="A163" t="s">
        <v>156</v>
      </c>
      <c r="B163" t="s">
        <v>290</v>
      </c>
      <c r="C163" t="s">
        <v>99</v>
      </c>
      <c r="D163" t="s">
        <v>105</v>
      </c>
      <c r="E163" t="s">
        <v>55</v>
      </c>
      <c r="F163">
        <v>1.3</v>
      </c>
      <c r="G163">
        <v>56.5</v>
      </c>
      <c r="H163" t="s">
        <v>118</v>
      </c>
      <c r="I163" t="s">
        <v>103</v>
      </c>
      <c r="J163" s="59">
        <v>41851</v>
      </c>
      <c r="K163" t="s">
        <v>233</v>
      </c>
      <c r="L163">
        <v>1.3</v>
      </c>
    </row>
    <row r="164" spans="1:12" x14ac:dyDescent="0.2">
      <c r="A164" t="s">
        <v>156</v>
      </c>
      <c r="B164" t="s">
        <v>290</v>
      </c>
      <c r="C164" t="s">
        <v>99</v>
      </c>
      <c r="D164" t="s">
        <v>105</v>
      </c>
      <c r="E164" t="s">
        <v>56</v>
      </c>
      <c r="F164">
        <v>2.4500000000000002</v>
      </c>
      <c r="G164">
        <v>42</v>
      </c>
      <c r="H164" t="s">
        <v>118</v>
      </c>
      <c r="I164" t="s">
        <v>106</v>
      </c>
      <c r="J164" s="59">
        <v>41833</v>
      </c>
      <c r="K164" t="s">
        <v>233</v>
      </c>
      <c r="L164">
        <v>2.4500000000000002</v>
      </c>
    </row>
    <row r="165" spans="1:12" x14ac:dyDescent="0.2">
      <c r="A165" t="s">
        <v>156</v>
      </c>
      <c r="B165" t="s">
        <v>290</v>
      </c>
      <c r="C165" t="s">
        <v>99</v>
      </c>
      <c r="D165" t="s">
        <v>105</v>
      </c>
      <c r="E165" t="s">
        <v>56</v>
      </c>
      <c r="F165">
        <v>2</v>
      </c>
      <c r="G165">
        <v>34.200000000000003</v>
      </c>
      <c r="H165" t="s">
        <v>118</v>
      </c>
      <c r="I165" t="s">
        <v>108</v>
      </c>
      <c r="J165" s="59">
        <v>41837</v>
      </c>
      <c r="K165" t="s">
        <v>233</v>
      </c>
      <c r="L165">
        <v>2</v>
      </c>
    </row>
    <row r="166" spans="1:12" x14ac:dyDescent="0.2">
      <c r="A166" t="s">
        <v>156</v>
      </c>
      <c r="B166" t="s">
        <v>290</v>
      </c>
      <c r="C166" t="s">
        <v>99</v>
      </c>
      <c r="D166" t="s">
        <v>105</v>
      </c>
      <c r="E166" t="s">
        <v>56</v>
      </c>
      <c r="F166">
        <v>2.2000000000000002</v>
      </c>
      <c r="G166">
        <v>37.700000000000003</v>
      </c>
      <c r="H166" t="s">
        <v>118</v>
      </c>
      <c r="I166" t="s">
        <v>106</v>
      </c>
      <c r="J166" s="59">
        <v>41868</v>
      </c>
      <c r="K166" t="s">
        <v>233</v>
      </c>
      <c r="L166">
        <v>2.2000000000000002</v>
      </c>
    </row>
    <row r="167" spans="1:12" x14ac:dyDescent="0.2">
      <c r="A167" t="s">
        <v>227</v>
      </c>
      <c r="B167" t="s">
        <v>156</v>
      </c>
      <c r="C167" t="s">
        <v>99</v>
      </c>
      <c r="D167" t="s">
        <v>100</v>
      </c>
      <c r="E167" t="s">
        <v>41</v>
      </c>
      <c r="F167">
        <v>13.7</v>
      </c>
      <c r="G167">
        <v>83.3</v>
      </c>
      <c r="H167" t="s">
        <v>151</v>
      </c>
      <c r="I167" t="s">
        <v>103</v>
      </c>
      <c r="J167" s="59">
        <v>41772</v>
      </c>
      <c r="K167" t="s">
        <v>291</v>
      </c>
      <c r="L167">
        <v>13.7</v>
      </c>
    </row>
    <row r="168" spans="1:12" x14ac:dyDescent="0.2">
      <c r="A168" t="s">
        <v>227</v>
      </c>
      <c r="B168" t="s">
        <v>156</v>
      </c>
      <c r="C168" t="s">
        <v>99</v>
      </c>
      <c r="D168" t="s">
        <v>100</v>
      </c>
      <c r="E168" t="s">
        <v>42</v>
      </c>
      <c r="F168">
        <v>29.1</v>
      </c>
      <c r="G168">
        <v>80.3</v>
      </c>
      <c r="H168" t="s">
        <v>151</v>
      </c>
      <c r="I168" t="s">
        <v>103</v>
      </c>
      <c r="J168" s="59">
        <v>41851</v>
      </c>
      <c r="K168" t="s">
        <v>291</v>
      </c>
      <c r="L168">
        <v>29.1</v>
      </c>
    </row>
    <row r="169" spans="1:12" x14ac:dyDescent="0.2">
      <c r="A169" t="s">
        <v>227</v>
      </c>
      <c r="B169" t="s">
        <v>156</v>
      </c>
      <c r="C169" t="s">
        <v>99</v>
      </c>
      <c r="D169" t="s">
        <v>100</v>
      </c>
      <c r="E169" t="s">
        <v>43</v>
      </c>
      <c r="F169">
        <v>65.400000000000006</v>
      </c>
      <c r="G169">
        <v>78.8</v>
      </c>
      <c r="H169" t="s">
        <v>151</v>
      </c>
      <c r="I169" t="s">
        <v>103</v>
      </c>
      <c r="J169" s="59">
        <v>41772</v>
      </c>
      <c r="K169" t="s">
        <v>291</v>
      </c>
      <c r="L169">
        <v>65.400000000000006</v>
      </c>
    </row>
    <row r="170" spans="1:12" x14ac:dyDescent="0.2">
      <c r="A170" t="s">
        <v>97</v>
      </c>
      <c r="B170" t="s">
        <v>292</v>
      </c>
      <c r="C170" t="s">
        <v>99</v>
      </c>
      <c r="D170" t="s">
        <v>100</v>
      </c>
      <c r="E170" t="s">
        <v>46</v>
      </c>
      <c r="F170">
        <v>611.70000000000005</v>
      </c>
      <c r="G170">
        <v>86.4</v>
      </c>
      <c r="H170" t="s">
        <v>151</v>
      </c>
      <c r="I170" t="s">
        <v>246</v>
      </c>
      <c r="J170" s="59">
        <v>41829</v>
      </c>
      <c r="K170" t="s">
        <v>293</v>
      </c>
      <c r="L170">
        <v>611.70000000000005</v>
      </c>
    </row>
    <row r="171" spans="1:12" x14ac:dyDescent="0.2">
      <c r="A171" t="s">
        <v>294</v>
      </c>
      <c r="B171" t="s">
        <v>295</v>
      </c>
      <c r="C171" t="s">
        <v>99</v>
      </c>
      <c r="D171" t="s">
        <v>100</v>
      </c>
      <c r="E171" t="s">
        <v>47</v>
      </c>
      <c r="F171">
        <v>951.7</v>
      </c>
      <c r="G171">
        <v>79.599999999999994</v>
      </c>
      <c r="H171" t="s">
        <v>131</v>
      </c>
      <c r="I171" t="s">
        <v>261</v>
      </c>
      <c r="J171" s="59">
        <v>41818</v>
      </c>
      <c r="K171" t="s">
        <v>296</v>
      </c>
      <c r="L171">
        <v>951.7</v>
      </c>
    </row>
    <row r="172" spans="1:12" x14ac:dyDescent="0.2">
      <c r="A172" t="s">
        <v>147</v>
      </c>
      <c r="B172" t="s">
        <v>148</v>
      </c>
      <c r="C172" t="s">
        <v>99</v>
      </c>
      <c r="D172" t="s">
        <v>100</v>
      </c>
      <c r="E172" t="s">
        <v>113</v>
      </c>
      <c r="F172">
        <v>74.94</v>
      </c>
      <c r="G172">
        <v>70.900000000000006</v>
      </c>
      <c r="H172" t="s">
        <v>138</v>
      </c>
      <c r="I172" t="s">
        <v>106</v>
      </c>
      <c r="J172" s="59">
        <v>41777</v>
      </c>
      <c r="K172" t="s">
        <v>19</v>
      </c>
      <c r="L172">
        <v>74.94</v>
      </c>
    </row>
    <row r="173" spans="1:12" x14ac:dyDescent="0.2">
      <c r="A173" t="s">
        <v>147</v>
      </c>
      <c r="B173" t="s">
        <v>148</v>
      </c>
      <c r="C173" t="s">
        <v>99</v>
      </c>
      <c r="D173" t="s">
        <v>100</v>
      </c>
      <c r="E173" t="s">
        <v>50</v>
      </c>
      <c r="F173">
        <v>453.5</v>
      </c>
      <c r="G173">
        <v>76.599999999999994</v>
      </c>
      <c r="H173" t="s">
        <v>138</v>
      </c>
      <c r="I173" t="s">
        <v>106</v>
      </c>
      <c r="J173" s="59">
        <v>41756</v>
      </c>
      <c r="K173" t="s">
        <v>19</v>
      </c>
      <c r="L173">
        <v>453.5</v>
      </c>
    </row>
    <row r="174" spans="1:12" x14ac:dyDescent="0.2">
      <c r="A174" t="s">
        <v>147</v>
      </c>
      <c r="B174" t="s">
        <v>148</v>
      </c>
      <c r="C174" t="s">
        <v>99</v>
      </c>
      <c r="D174" t="s">
        <v>100</v>
      </c>
      <c r="E174" t="s">
        <v>50</v>
      </c>
      <c r="F174">
        <v>429.65</v>
      </c>
      <c r="G174">
        <v>80.900000000000006</v>
      </c>
      <c r="H174" t="s">
        <v>138</v>
      </c>
      <c r="I174" t="s">
        <v>108</v>
      </c>
      <c r="J174" s="59">
        <v>41767</v>
      </c>
      <c r="K174" t="s">
        <v>19</v>
      </c>
      <c r="L174">
        <v>429.65</v>
      </c>
    </row>
    <row r="175" spans="1:12" x14ac:dyDescent="0.2">
      <c r="A175" t="s">
        <v>147</v>
      </c>
      <c r="B175" t="s">
        <v>148</v>
      </c>
      <c r="C175" t="s">
        <v>99</v>
      </c>
      <c r="D175" t="s">
        <v>100</v>
      </c>
      <c r="E175" t="s">
        <v>50</v>
      </c>
      <c r="F175">
        <v>425.8</v>
      </c>
      <c r="G175">
        <v>81.599999999999994</v>
      </c>
      <c r="H175" t="s">
        <v>138</v>
      </c>
      <c r="I175" t="s">
        <v>106</v>
      </c>
      <c r="J175" s="59">
        <v>41812</v>
      </c>
      <c r="K175" t="s">
        <v>19</v>
      </c>
      <c r="L175">
        <v>425.8</v>
      </c>
    </row>
    <row r="176" spans="1:12" x14ac:dyDescent="0.2">
      <c r="A176" t="s">
        <v>147</v>
      </c>
      <c r="B176" t="s">
        <v>148</v>
      </c>
      <c r="C176" t="s">
        <v>99</v>
      </c>
      <c r="D176" t="s">
        <v>100</v>
      </c>
      <c r="E176" t="s">
        <v>50</v>
      </c>
      <c r="F176">
        <v>438</v>
      </c>
      <c r="G176">
        <v>79.400000000000006</v>
      </c>
      <c r="H176" t="s">
        <v>138</v>
      </c>
      <c r="I176" t="s">
        <v>106</v>
      </c>
      <c r="J176" s="59">
        <v>41868</v>
      </c>
      <c r="K176" t="s">
        <v>19</v>
      </c>
      <c r="L176">
        <v>438</v>
      </c>
    </row>
    <row r="177" spans="1:12" x14ac:dyDescent="0.2">
      <c r="A177" t="s">
        <v>147</v>
      </c>
      <c r="B177" t="s">
        <v>148</v>
      </c>
      <c r="C177" t="s">
        <v>99</v>
      </c>
      <c r="D177" t="s">
        <v>100</v>
      </c>
      <c r="E177" t="s">
        <v>52</v>
      </c>
      <c r="F177">
        <v>649.17999999999995</v>
      </c>
      <c r="G177">
        <v>82.7</v>
      </c>
      <c r="H177" t="s">
        <v>138</v>
      </c>
      <c r="I177" t="s">
        <v>106</v>
      </c>
      <c r="J177" s="59">
        <v>41777</v>
      </c>
      <c r="K177" t="s">
        <v>19</v>
      </c>
      <c r="L177">
        <v>649.17999999999995</v>
      </c>
    </row>
    <row r="178" spans="1:12" x14ac:dyDescent="0.2">
      <c r="A178" t="s">
        <v>147</v>
      </c>
      <c r="B178" t="s">
        <v>148</v>
      </c>
      <c r="C178" t="s">
        <v>99</v>
      </c>
      <c r="D178" t="s">
        <v>100</v>
      </c>
      <c r="E178" t="s">
        <v>52</v>
      </c>
      <c r="F178">
        <v>654.5</v>
      </c>
      <c r="G178">
        <v>82</v>
      </c>
      <c r="H178" t="s">
        <v>138</v>
      </c>
      <c r="I178" t="s">
        <v>106</v>
      </c>
      <c r="J178" s="59">
        <v>41833</v>
      </c>
      <c r="K178" t="s">
        <v>19</v>
      </c>
      <c r="L178">
        <v>654.5</v>
      </c>
    </row>
    <row r="179" spans="1:12" x14ac:dyDescent="0.2">
      <c r="A179" t="s">
        <v>147</v>
      </c>
      <c r="B179" t="s">
        <v>148</v>
      </c>
      <c r="C179" t="s">
        <v>99</v>
      </c>
      <c r="D179" t="s">
        <v>100</v>
      </c>
      <c r="E179" t="s">
        <v>41</v>
      </c>
      <c r="F179">
        <v>15.5</v>
      </c>
      <c r="G179">
        <v>68</v>
      </c>
      <c r="H179" t="s">
        <v>138</v>
      </c>
      <c r="I179" t="s">
        <v>106</v>
      </c>
      <c r="J179" s="59">
        <v>41812</v>
      </c>
      <c r="K179" t="s">
        <v>19</v>
      </c>
      <c r="L179">
        <v>15.5</v>
      </c>
    </row>
    <row r="180" spans="1:12" x14ac:dyDescent="0.2">
      <c r="A180" t="s">
        <v>147</v>
      </c>
      <c r="B180" t="s">
        <v>148</v>
      </c>
      <c r="C180" t="s">
        <v>99</v>
      </c>
      <c r="D180" t="s">
        <v>100</v>
      </c>
      <c r="E180" t="s">
        <v>42</v>
      </c>
      <c r="F180">
        <v>31.9</v>
      </c>
      <c r="G180">
        <v>67.3</v>
      </c>
      <c r="H180" t="s">
        <v>138</v>
      </c>
      <c r="I180" t="s">
        <v>106</v>
      </c>
      <c r="J180" s="59">
        <v>41833</v>
      </c>
      <c r="K180" t="s">
        <v>19</v>
      </c>
      <c r="L180">
        <v>31.9</v>
      </c>
    </row>
    <row r="181" spans="1:12" x14ac:dyDescent="0.2">
      <c r="A181" t="s">
        <v>147</v>
      </c>
      <c r="B181" t="s">
        <v>148</v>
      </c>
      <c r="C181" t="s">
        <v>99</v>
      </c>
      <c r="D181" t="s">
        <v>100</v>
      </c>
      <c r="E181" t="s">
        <v>43</v>
      </c>
      <c r="F181">
        <v>66.2</v>
      </c>
      <c r="G181">
        <v>71.8</v>
      </c>
      <c r="H181" t="s">
        <v>138</v>
      </c>
      <c r="I181" t="s">
        <v>106</v>
      </c>
      <c r="J181" s="59">
        <v>41812</v>
      </c>
      <c r="K181" t="s">
        <v>19</v>
      </c>
      <c r="L181">
        <v>66.2</v>
      </c>
    </row>
    <row r="182" spans="1:12" x14ac:dyDescent="0.2">
      <c r="A182" t="s">
        <v>147</v>
      </c>
      <c r="B182" t="s">
        <v>148</v>
      </c>
      <c r="C182" t="s">
        <v>99</v>
      </c>
      <c r="D182" t="s">
        <v>100</v>
      </c>
      <c r="E182" t="s">
        <v>44</v>
      </c>
      <c r="F182">
        <v>139</v>
      </c>
      <c r="G182">
        <v>79.400000000000006</v>
      </c>
      <c r="H182" t="s">
        <v>138</v>
      </c>
      <c r="I182" t="s">
        <v>106</v>
      </c>
      <c r="J182" s="59">
        <v>41833</v>
      </c>
      <c r="K182" t="s">
        <v>19</v>
      </c>
      <c r="L182">
        <v>139</v>
      </c>
    </row>
    <row r="183" spans="1:12" x14ac:dyDescent="0.2">
      <c r="A183" t="s">
        <v>147</v>
      </c>
      <c r="B183" t="s">
        <v>148</v>
      </c>
      <c r="C183" t="s">
        <v>99</v>
      </c>
      <c r="D183" t="s">
        <v>100</v>
      </c>
      <c r="E183" t="s">
        <v>45</v>
      </c>
      <c r="F183">
        <v>277.89999999999998</v>
      </c>
      <c r="G183">
        <v>80.8</v>
      </c>
      <c r="H183" t="s">
        <v>138</v>
      </c>
      <c r="I183" t="s">
        <v>103</v>
      </c>
      <c r="J183" s="59">
        <v>41807</v>
      </c>
      <c r="K183" t="s">
        <v>19</v>
      </c>
      <c r="L183">
        <v>277.89999999999998</v>
      </c>
    </row>
    <row r="184" spans="1:12" x14ac:dyDescent="0.2">
      <c r="A184" t="s">
        <v>147</v>
      </c>
      <c r="B184" t="s">
        <v>148</v>
      </c>
      <c r="C184" t="s">
        <v>99</v>
      </c>
      <c r="D184" t="s">
        <v>100</v>
      </c>
      <c r="E184" t="s">
        <v>155</v>
      </c>
      <c r="F184">
        <v>296.8</v>
      </c>
      <c r="G184">
        <v>81.8</v>
      </c>
      <c r="H184" t="s">
        <v>138</v>
      </c>
      <c r="I184" t="s">
        <v>244</v>
      </c>
      <c r="J184" s="59">
        <v>41822</v>
      </c>
      <c r="K184" t="s">
        <v>19</v>
      </c>
      <c r="L184">
        <v>296.8</v>
      </c>
    </row>
    <row r="185" spans="1:12" x14ac:dyDescent="0.2">
      <c r="A185" t="s">
        <v>147</v>
      </c>
      <c r="B185" t="s">
        <v>148</v>
      </c>
      <c r="C185" t="s">
        <v>99</v>
      </c>
      <c r="D185" t="s">
        <v>100</v>
      </c>
      <c r="E185" t="s">
        <v>46</v>
      </c>
      <c r="F185">
        <v>575.9</v>
      </c>
      <c r="G185">
        <v>83.3</v>
      </c>
      <c r="H185" t="s">
        <v>138</v>
      </c>
      <c r="I185" t="s">
        <v>103</v>
      </c>
      <c r="J185" s="59">
        <v>41793</v>
      </c>
      <c r="K185" t="s">
        <v>19</v>
      </c>
      <c r="L185">
        <v>575.9</v>
      </c>
    </row>
    <row r="186" spans="1:12" x14ac:dyDescent="0.2">
      <c r="A186" t="s">
        <v>147</v>
      </c>
      <c r="B186" t="s">
        <v>148</v>
      </c>
      <c r="C186" t="s">
        <v>99</v>
      </c>
      <c r="D186" t="s">
        <v>100</v>
      </c>
      <c r="E186" t="s">
        <v>46</v>
      </c>
      <c r="F186">
        <v>572.65</v>
      </c>
      <c r="G186">
        <v>83.8</v>
      </c>
      <c r="H186" t="s">
        <v>138</v>
      </c>
      <c r="I186" t="s">
        <v>108</v>
      </c>
      <c r="J186" s="59">
        <v>41816</v>
      </c>
      <c r="K186" t="s">
        <v>19</v>
      </c>
      <c r="L186">
        <v>572.65</v>
      </c>
    </row>
    <row r="187" spans="1:12" x14ac:dyDescent="0.2">
      <c r="A187" t="s">
        <v>147</v>
      </c>
      <c r="B187" t="s">
        <v>148</v>
      </c>
      <c r="C187" t="s">
        <v>99</v>
      </c>
      <c r="D187" t="s">
        <v>100</v>
      </c>
      <c r="E187" t="s">
        <v>46</v>
      </c>
      <c r="F187">
        <v>569.4</v>
      </c>
      <c r="G187">
        <v>84.3</v>
      </c>
      <c r="H187" t="s">
        <v>138</v>
      </c>
      <c r="I187" t="s">
        <v>246</v>
      </c>
      <c r="J187" s="59">
        <v>41829</v>
      </c>
      <c r="K187" t="s">
        <v>19</v>
      </c>
      <c r="L187">
        <v>569.4</v>
      </c>
    </row>
    <row r="188" spans="1:12" x14ac:dyDescent="0.2">
      <c r="A188" t="s">
        <v>147</v>
      </c>
      <c r="B188" t="s">
        <v>148</v>
      </c>
      <c r="C188" t="s">
        <v>99</v>
      </c>
      <c r="D188" t="s">
        <v>100</v>
      </c>
      <c r="E188" t="s">
        <v>46</v>
      </c>
      <c r="F188">
        <v>576</v>
      </c>
      <c r="G188">
        <v>83.3</v>
      </c>
      <c r="H188" t="s">
        <v>138</v>
      </c>
      <c r="I188" t="s">
        <v>106</v>
      </c>
      <c r="J188" s="59">
        <v>41833</v>
      </c>
      <c r="K188" t="s">
        <v>19</v>
      </c>
      <c r="L188">
        <v>576</v>
      </c>
    </row>
    <row r="189" spans="1:12" x14ac:dyDescent="0.2">
      <c r="A189" t="s">
        <v>147</v>
      </c>
      <c r="B189" t="s">
        <v>148</v>
      </c>
      <c r="C189" t="s">
        <v>99</v>
      </c>
      <c r="D189" t="s">
        <v>100</v>
      </c>
      <c r="E189" t="s">
        <v>46</v>
      </c>
      <c r="F189">
        <v>585</v>
      </c>
      <c r="G189">
        <v>82</v>
      </c>
      <c r="H189" t="s">
        <v>138</v>
      </c>
      <c r="I189" t="s">
        <v>253</v>
      </c>
      <c r="J189" s="59">
        <v>41872</v>
      </c>
      <c r="K189" t="s">
        <v>19</v>
      </c>
      <c r="L189">
        <v>585</v>
      </c>
    </row>
    <row r="190" spans="1:12" x14ac:dyDescent="0.2">
      <c r="A190" t="s">
        <v>147</v>
      </c>
      <c r="B190" t="s">
        <v>148</v>
      </c>
      <c r="C190" t="s">
        <v>99</v>
      </c>
      <c r="D190" t="s">
        <v>100</v>
      </c>
      <c r="E190" t="s">
        <v>47</v>
      </c>
      <c r="F190">
        <v>996.5</v>
      </c>
      <c r="G190">
        <v>82.9</v>
      </c>
      <c r="H190" t="s">
        <v>138</v>
      </c>
      <c r="I190" t="s">
        <v>106</v>
      </c>
      <c r="J190" s="59">
        <v>41756</v>
      </c>
      <c r="K190" t="s">
        <v>19</v>
      </c>
      <c r="L190">
        <v>996.5</v>
      </c>
    </row>
    <row r="191" spans="1:12" x14ac:dyDescent="0.2">
      <c r="A191" t="s">
        <v>147</v>
      </c>
      <c r="B191" t="s">
        <v>148</v>
      </c>
      <c r="C191" t="s">
        <v>99</v>
      </c>
      <c r="D191" t="s">
        <v>100</v>
      </c>
      <c r="E191" t="s">
        <v>47</v>
      </c>
      <c r="F191">
        <v>997.05</v>
      </c>
      <c r="G191">
        <v>82.8</v>
      </c>
      <c r="H191" t="s">
        <v>138</v>
      </c>
      <c r="I191" t="s">
        <v>262</v>
      </c>
      <c r="J191" s="59">
        <v>41865</v>
      </c>
      <c r="K191" t="s">
        <v>19</v>
      </c>
      <c r="L191">
        <v>997.05</v>
      </c>
    </row>
    <row r="192" spans="1:12" x14ac:dyDescent="0.2">
      <c r="A192" t="s">
        <v>147</v>
      </c>
      <c r="B192" t="s">
        <v>148</v>
      </c>
      <c r="C192" t="s">
        <v>99</v>
      </c>
      <c r="D192" t="s">
        <v>100</v>
      </c>
      <c r="E192" t="s">
        <v>47</v>
      </c>
      <c r="F192">
        <v>995.2</v>
      </c>
      <c r="G192">
        <v>83</v>
      </c>
      <c r="H192" t="s">
        <v>138</v>
      </c>
      <c r="I192" t="s">
        <v>106</v>
      </c>
      <c r="J192" s="59">
        <v>41868</v>
      </c>
      <c r="K192" t="s">
        <v>19</v>
      </c>
      <c r="L192">
        <v>995.2</v>
      </c>
    </row>
    <row r="193" spans="1:12" x14ac:dyDescent="0.2">
      <c r="A193" t="s">
        <v>147</v>
      </c>
      <c r="B193" t="s">
        <v>148</v>
      </c>
      <c r="C193" t="s">
        <v>99</v>
      </c>
      <c r="D193" t="s">
        <v>100</v>
      </c>
      <c r="E193" t="s">
        <v>48</v>
      </c>
      <c r="F193">
        <v>2050.1999999999998</v>
      </c>
      <c r="G193">
        <v>84.1</v>
      </c>
      <c r="H193" t="s">
        <v>138</v>
      </c>
      <c r="I193" t="s">
        <v>261</v>
      </c>
      <c r="J193" s="59">
        <v>41818</v>
      </c>
      <c r="K193" t="s">
        <v>19</v>
      </c>
      <c r="L193">
        <v>2050.1999999999998</v>
      </c>
    </row>
    <row r="194" spans="1:12" x14ac:dyDescent="0.2">
      <c r="A194" t="s">
        <v>147</v>
      </c>
      <c r="B194" t="s">
        <v>148</v>
      </c>
      <c r="C194" t="s">
        <v>99</v>
      </c>
      <c r="D194" t="s">
        <v>105</v>
      </c>
      <c r="E194" t="s">
        <v>60</v>
      </c>
      <c r="F194">
        <v>20.68</v>
      </c>
      <c r="G194">
        <v>25.3</v>
      </c>
      <c r="H194" t="s">
        <v>138</v>
      </c>
      <c r="I194" t="s">
        <v>106</v>
      </c>
      <c r="J194" s="59">
        <v>41777</v>
      </c>
      <c r="K194" t="s">
        <v>19</v>
      </c>
      <c r="L194">
        <v>20.68</v>
      </c>
    </row>
    <row r="195" spans="1:12" x14ac:dyDescent="0.2">
      <c r="A195" t="s">
        <v>147</v>
      </c>
      <c r="B195" t="s">
        <v>148</v>
      </c>
      <c r="C195" t="s">
        <v>99</v>
      </c>
      <c r="D195" t="s">
        <v>105</v>
      </c>
      <c r="E195" t="s">
        <v>60</v>
      </c>
      <c r="F195">
        <v>22.73</v>
      </c>
      <c r="G195">
        <v>27.9</v>
      </c>
      <c r="H195" t="s">
        <v>138</v>
      </c>
      <c r="I195" t="s">
        <v>103</v>
      </c>
      <c r="J195" s="59">
        <v>41807</v>
      </c>
      <c r="K195" t="s">
        <v>19</v>
      </c>
      <c r="L195">
        <v>22.73</v>
      </c>
    </row>
    <row r="196" spans="1:12" x14ac:dyDescent="0.2">
      <c r="A196" t="s">
        <v>147</v>
      </c>
      <c r="B196" t="s">
        <v>148</v>
      </c>
      <c r="C196" t="s">
        <v>99</v>
      </c>
      <c r="D196" t="s">
        <v>105</v>
      </c>
      <c r="E196" t="s">
        <v>60</v>
      </c>
      <c r="F196">
        <v>19.36</v>
      </c>
      <c r="G196">
        <v>23.7</v>
      </c>
      <c r="H196" t="s">
        <v>138</v>
      </c>
      <c r="I196" t="s">
        <v>106</v>
      </c>
      <c r="J196" s="59">
        <v>41812</v>
      </c>
      <c r="K196" t="s">
        <v>19</v>
      </c>
      <c r="L196">
        <v>19.36</v>
      </c>
    </row>
    <row r="197" spans="1:12" x14ac:dyDescent="0.2">
      <c r="A197" t="s">
        <v>147</v>
      </c>
      <c r="B197" t="s">
        <v>148</v>
      </c>
      <c r="C197" t="s">
        <v>99</v>
      </c>
      <c r="D197" t="s">
        <v>105</v>
      </c>
      <c r="E197" t="s">
        <v>59</v>
      </c>
      <c r="F197">
        <v>11.98</v>
      </c>
      <c r="G197">
        <v>16.8</v>
      </c>
      <c r="H197" t="s">
        <v>138</v>
      </c>
      <c r="I197" t="s">
        <v>103</v>
      </c>
      <c r="J197" s="59">
        <v>41793</v>
      </c>
      <c r="K197" t="s">
        <v>19</v>
      </c>
      <c r="L197">
        <v>11.98</v>
      </c>
    </row>
    <row r="198" spans="1:12" x14ac:dyDescent="0.2">
      <c r="A198" t="s">
        <v>147</v>
      </c>
      <c r="B198" t="s">
        <v>148</v>
      </c>
      <c r="C198" t="s">
        <v>99</v>
      </c>
      <c r="D198" t="s">
        <v>105</v>
      </c>
      <c r="E198" t="s">
        <v>57</v>
      </c>
      <c r="F198">
        <v>5.64</v>
      </c>
      <c r="G198">
        <v>26.7</v>
      </c>
      <c r="H198" t="s">
        <v>138</v>
      </c>
      <c r="I198" t="s">
        <v>106</v>
      </c>
      <c r="J198" s="59">
        <v>41812</v>
      </c>
      <c r="K198" t="s">
        <v>19</v>
      </c>
      <c r="L198">
        <v>5.64</v>
      </c>
    </row>
    <row r="199" spans="1:12" x14ac:dyDescent="0.2">
      <c r="A199" t="s">
        <v>147</v>
      </c>
      <c r="B199" t="s">
        <v>148</v>
      </c>
      <c r="C199" t="s">
        <v>99</v>
      </c>
      <c r="D199" t="s">
        <v>105</v>
      </c>
      <c r="E199" t="s">
        <v>58</v>
      </c>
      <c r="F199">
        <v>13.18</v>
      </c>
      <c r="G199">
        <v>17.7</v>
      </c>
      <c r="H199" t="s">
        <v>138</v>
      </c>
      <c r="I199" t="s">
        <v>106</v>
      </c>
      <c r="J199" s="59">
        <v>41777</v>
      </c>
      <c r="K199" t="s">
        <v>19</v>
      </c>
      <c r="L199">
        <v>13.18</v>
      </c>
    </row>
    <row r="200" spans="1:12" x14ac:dyDescent="0.2">
      <c r="A200" t="s">
        <v>147</v>
      </c>
      <c r="B200" t="s">
        <v>148</v>
      </c>
      <c r="C200" t="s">
        <v>99</v>
      </c>
      <c r="D200" t="s">
        <v>105</v>
      </c>
      <c r="E200" t="s">
        <v>58</v>
      </c>
      <c r="F200">
        <v>13.22</v>
      </c>
      <c r="G200">
        <v>17.7</v>
      </c>
      <c r="H200" t="s">
        <v>138</v>
      </c>
      <c r="I200" t="s">
        <v>103</v>
      </c>
      <c r="J200" s="59">
        <v>41807</v>
      </c>
      <c r="K200" t="s">
        <v>19</v>
      </c>
      <c r="L200">
        <v>13.22</v>
      </c>
    </row>
    <row r="201" spans="1:12" x14ac:dyDescent="0.2">
      <c r="A201" t="s">
        <v>147</v>
      </c>
      <c r="B201" t="s">
        <v>148</v>
      </c>
      <c r="C201" t="s">
        <v>99</v>
      </c>
      <c r="D201" t="s">
        <v>105</v>
      </c>
      <c r="E201" t="s">
        <v>58</v>
      </c>
      <c r="F201">
        <v>12.91</v>
      </c>
      <c r="G201">
        <v>17.3</v>
      </c>
      <c r="H201" t="s">
        <v>138</v>
      </c>
      <c r="I201" t="s">
        <v>106</v>
      </c>
      <c r="J201" s="59">
        <v>41812</v>
      </c>
      <c r="K201" t="s">
        <v>19</v>
      </c>
      <c r="L201">
        <v>12.91</v>
      </c>
    </row>
    <row r="202" spans="1:12" x14ac:dyDescent="0.2">
      <c r="A202" t="s">
        <v>147</v>
      </c>
      <c r="B202" t="s">
        <v>148</v>
      </c>
      <c r="C202" t="s">
        <v>99</v>
      </c>
      <c r="D202" t="s">
        <v>105</v>
      </c>
      <c r="E202" t="s">
        <v>53</v>
      </c>
      <c r="F202">
        <v>3.97</v>
      </c>
      <c r="G202">
        <v>51.6</v>
      </c>
      <c r="H202" t="s">
        <v>138</v>
      </c>
      <c r="I202" t="s">
        <v>106</v>
      </c>
      <c r="J202" s="59">
        <v>41812</v>
      </c>
      <c r="K202" t="s">
        <v>19</v>
      </c>
      <c r="L202">
        <v>3.97</v>
      </c>
    </row>
    <row r="203" spans="1:12" x14ac:dyDescent="0.2">
      <c r="A203" t="s">
        <v>147</v>
      </c>
      <c r="B203" t="s">
        <v>148</v>
      </c>
      <c r="C203" t="s">
        <v>99</v>
      </c>
      <c r="D203" t="s">
        <v>105</v>
      </c>
      <c r="E203" t="s">
        <v>54</v>
      </c>
      <c r="F203">
        <v>8.35</v>
      </c>
      <c r="G203">
        <v>51.4</v>
      </c>
      <c r="H203" t="s">
        <v>138</v>
      </c>
      <c r="I203" t="s">
        <v>106</v>
      </c>
      <c r="J203" s="59">
        <v>41812</v>
      </c>
      <c r="K203" t="s">
        <v>19</v>
      </c>
      <c r="L203">
        <v>8.35</v>
      </c>
    </row>
    <row r="204" spans="1:12" x14ac:dyDescent="0.2">
      <c r="A204" t="s">
        <v>147</v>
      </c>
      <c r="B204" t="s">
        <v>148</v>
      </c>
      <c r="C204" t="s">
        <v>99</v>
      </c>
      <c r="D204" t="s">
        <v>105</v>
      </c>
      <c r="E204" t="s">
        <v>55</v>
      </c>
      <c r="F204">
        <v>1.3</v>
      </c>
      <c r="G204">
        <v>61</v>
      </c>
      <c r="H204" t="s">
        <v>138</v>
      </c>
      <c r="I204" t="s">
        <v>106</v>
      </c>
      <c r="J204" s="59">
        <v>41756</v>
      </c>
      <c r="K204" t="s">
        <v>19</v>
      </c>
      <c r="L204">
        <v>1.3</v>
      </c>
    </row>
    <row r="205" spans="1:12" x14ac:dyDescent="0.2">
      <c r="A205" t="s">
        <v>147</v>
      </c>
      <c r="B205" t="s">
        <v>148</v>
      </c>
      <c r="C205" t="s">
        <v>99</v>
      </c>
      <c r="D205" t="s">
        <v>105</v>
      </c>
      <c r="E205" t="s">
        <v>55</v>
      </c>
      <c r="F205">
        <v>1.35</v>
      </c>
      <c r="G205">
        <v>63.4</v>
      </c>
      <c r="H205" t="s">
        <v>138</v>
      </c>
      <c r="I205" t="s">
        <v>106</v>
      </c>
      <c r="J205" s="59">
        <v>41777</v>
      </c>
      <c r="K205" t="s">
        <v>19</v>
      </c>
      <c r="L205">
        <v>1.35</v>
      </c>
    </row>
    <row r="206" spans="1:12" x14ac:dyDescent="0.2">
      <c r="A206" t="s">
        <v>147</v>
      </c>
      <c r="B206" t="s">
        <v>148</v>
      </c>
      <c r="C206" t="s">
        <v>99</v>
      </c>
      <c r="D206" t="s">
        <v>105</v>
      </c>
      <c r="E206" t="s">
        <v>55</v>
      </c>
      <c r="F206">
        <v>1.4</v>
      </c>
      <c r="G206">
        <v>65.7</v>
      </c>
      <c r="H206" t="s">
        <v>138</v>
      </c>
      <c r="I206" t="s">
        <v>106</v>
      </c>
      <c r="J206" s="59">
        <v>41812</v>
      </c>
      <c r="K206" t="s">
        <v>19</v>
      </c>
      <c r="L206">
        <v>1.4</v>
      </c>
    </row>
    <row r="207" spans="1:12" x14ac:dyDescent="0.2">
      <c r="A207" t="s">
        <v>147</v>
      </c>
      <c r="B207" t="s">
        <v>148</v>
      </c>
      <c r="C207" t="s">
        <v>99</v>
      </c>
      <c r="D207" t="s">
        <v>105</v>
      </c>
      <c r="E207" t="s">
        <v>55</v>
      </c>
      <c r="F207">
        <v>1.38</v>
      </c>
      <c r="G207">
        <v>64.8</v>
      </c>
      <c r="H207" t="s">
        <v>138</v>
      </c>
      <c r="I207" t="s">
        <v>106</v>
      </c>
      <c r="J207" s="59">
        <v>41833</v>
      </c>
      <c r="K207" t="s">
        <v>19</v>
      </c>
      <c r="L207">
        <v>1.38</v>
      </c>
    </row>
    <row r="208" spans="1:12" x14ac:dyDescent="0.2">
      <c r="A208" t="s">
        <v>147</v>
      </c>
      <c r="B208" t="s">
        <v>148</v>
      </c>
      <c r="C208" t="s">
        <v>99</v>
      </c>
      <c r="D208" t="s">
        <v>105</v>
      </c>
      <c r="E208" t="s">
        <v>55</v>
      </c>
      <c r="F208">
        <v>1.3</v>
      </c>
      <c r="G208">
        <v>61</v>
      </c>
      <c r="H208" t="s">
        <v>138</v>
      </c>
      <c r="I208" t="s">
        <v>106</v>
      </c>
      <c r="J208" s="59">
        <v>41868</v>
      </c>
      <c r="K208" t="s">
        <v>19</v>
      </c>
      <c r="L208">
        <v>1.3</v>
      </c>
    </row>
    <row r="209" spans="1:12" x14ac:dyDescent="0.2">
      <c r="A209" t="s">
        <v>147</v>
      </c>
      <c r="B209" t="s">
        <v>148</v>
      </c>
      <c r="C209" t="s">
        <v>99</v>
      </c>
      <c r="D209" t="s">
        <v>105</v>
      </c>
      <c r="E209" t="s">
        <v>56</v>
      </c>
      <c r="F209">
        <v>1</v>
      </c>
      <c r="G209">
        <v>18.899999999999999</v>
      </c>
      <c r="H209" t="s">
        <v>138</v>
      </c>
      <c r="I209" t="s">
        <v>106</v>
      </c>
      <c r="J209" s="59">
        <v>41812</v>
      </c>
      <c r="K209" t="s">
        <v>19</v>
      </c>
      <c r="L209">
        <v>1</v>
      </c>
    </row>
    <row r="210" spans="1:12" x14ac:dyDescent="0.2">
      <c r="A210" t="s">
        <v>162</v>
      </c>
      <c r="B210" t="s">
        <v>163</v>
      </c>
      <c r="C210" t="s">
        <v>99</v>
      </c>
      <c r="D210" t="s">
        <v>100</v>
      </c>
      <c r="E210" t="s">
        <v>155</v>
      </c>
      <c r="F210">
        <v>298.10000000000002</v>
      </c>
      <c r="G210">
        <v>74.7</v>
      </c>
      <c r="H210" t="s">
        <v>131</v>
      </c>
      <c r="I210" t="s">
        <v>244</v>
      </c>
      <c r="J210" s="59">
        <v>41822</v>
      </c>
      <c r="K210" t="s">
        <v>297</v>
      </c>
      <c r="L210">
        <v>298.10000000000002</v>
      </c>
    </row>
    <row r="211" spans="1:12" x14ac:dyDescent="0.2">
      <c r="A211" t="s">
        <v>162</v>
      </c>
      <c r="B211" t="s">
        <v>163</v>
      </c>
      <c r="C211" t="s">
        <v>99</v>
      </c>
      <c r="D211" t="s">
        <v>100</v>
      </c>
      <c r="E211" t="s">
        <v>46</v>
      </c>
      <c r="F211">
        <v>601.99</v>
      </c>
      <c r="G211">
        <v>73.099999999999994</v>
      </c>
      <c r="H211" t="s">
        <v>131</v>
      </c>
      <c r="I211" t="s">
        <v>154</v>
      </c>
      <c r="J211" s="59">
        <v>41765</v>
      </c>
      <c r="K211" t="s">
        <v>297</v>
      </c>
      <c r="L211">
        <v>601.99</v>
      </c>
    </row>
    <row r="212" spans="1:12" x14ac:dyDescent="0.2">
      <c r="A212" t="s">
        <v>162</v>
      </c>
      <c r="B212" t="s">
        <v>163</v>
      </c>
      <c r="C212" t="s">
        <v>99</v>
      </c>
      <c r="D212" t="s">
        <v>100</v>
      </c>
      <c r="E212" t="s">
        <v>46</v>
      </c>
      <c r="F212">
        <v>605.36</v>
      </c>
      <c r="G212">
        <v>72.7</v>
      </c>
      <c r="H212" t="s">
        <v>131</v>
      </c>
      <c r="I212" t="s">
        <v>108</v>
      </c>
      <c r="J212" s="59">
        <v>41767</v>
      </c>
      <c r="K212" t="s">
        <v>297</v>
      </c>
      <c r="L212">
        <v>605.36</v>
      </c>
    </row>
    <row r="213" spans="1:12" x14ac:dyDescent="0.2">
      <c r="A213" t="s">
        <v>162</v>
      </c>
      <c r="B213" t="s">
        <v>163</v>
      </c>
      <c r="C213" t="s">
        <v>99</v>
      </c>
      <c r="D213" t="s">
        <v>100</v>
      </c>
      <c r="E213" t="s">
        <v>46</v>
      </c>
      <c r="F213">
        <v>581.9</v>
      </c>
      <c r="G213">
        <v>75.599999999999994</v>
      </c>
      <c r="H213" t="s">
        <v>131</v>
      </c>
      <c r="I213" t="s">
        <v>246</v>
      </c>
      <c r="J213" s="59">
        <v>41829</v>
      </c>
      <c r="K213" t="s">
        <v>297</v>
      </c>
      <c r="L213">
        <v>581.9</v>
      </c>
    </row>
    <row r="214" spans="1:12" x14ac:dyDescent="0.2">
      <c r="A214" t="s">
        <v>162</v>
      </c>
      <c r="B214" t="s">
        <v>163</v>
      </c>
      <c r="C214" t="s">
        <v>99</v>
      </c>
      <c r="D214" t="s">
        <v>100</v>
      </c>
      <c r="E214" t="s">
        <v>48</v>
      </c>
      <c r="F214">
        <v>2184.8000000000002</v>
      </c>
      <c r="G214">
        <v>72.3</v>
      </c>
      <c r="H214" t="s">
        <v>131</v>
      </c>
      <c r="I214" t="s">
        <v>261</v>
      </c>
      <c r="J214" s="59">
        <v>41818</v>
      </c>
      <c r="K214" t="s">
        <v>297</v>
      </c>
      <c r="L214">
        <v>2184.8000000000002</v>
      </c>
    </row>
    <row r="215" spans="1:12" x14ac:dyDescent="0.2">
      <c r="A215" t="s">
        <v>162</v>
      </c>
      <c r="B215" t="s">
        <v>163</v>
      </c>
      <c r="C215" t="s">
        <v>99</v>
      </c>
      <c r="D215" t="s">
        <v>100</v>
      </c>
      <c r="E215" t="s">
        <v>48</v>
      </c>
      <c r="F215">
        <v>2109.1999999999998</v>
      </c>
      <c r="G215">
        <v>74.900000000000006</v>
      </c>
      <c r="H215" t="s">
        <v>131</v>
      </c>
      <c r="I215" t="s">
        <v>249</v>
      </c>
      <c r="J215" s="59">
        <v>41883</v>
      </c>
      <c r="K215" t="s">
        <v>297</v>
      </c>
      <c r="L215">
        <v>2109.1999999999998</v>
      </c>
    </row>
    <row r="216" spans="1:12" x14ac:dyDescent="0.2">
      <c r="A216" t="s">
        <v>181</v>
      </c>
      <c r="B216" t="s">
        <v>298</v>
      </c>
      <c r="C216" t="s">
        <v>99</v>
      </c>
      <c r="D216" t="s">
        <v>100</v>
      </c>
      <c r="E216" t="s">
        <v>46</v>
      </c>
      <c r="F216">
        <v>729.7</v>
      </c>
      <c r="G216">
        <v>79.099999999999994</v>
      </c>
      <c r="H216" t="s">
        <v>115</v>
      </c>
      <c r="I216" t="s">
        <v>246</v>
      </c>
      <c r="J216" s="59">
        <v>41829</v>
      </c>
      <c r="K216" t="s">
        <v>299</v>
      </c>
      <c r="L216">
        <v>729.7</v>
      </c>
    </row>
    <row r="217" spans="1:12" x14ac:dyDescent="0.2">
      <c r="A217" t="s">
        <v>300</v>
      </c>
      <c r="B217" t="s">
        <v>301</v>
      </c>
      <c r="C217" t="s">
        <v>99</v>
      </c>
      <c r="D217" t="s">
        <v>100</v>
      </c>
      <c r="E217" t="s">
        <v>49</v>
      </c>
      <c r="F217">
        <v>24.5</v>
      </c>
      <c r="G217">
        <v>57.5</v>
      </c>
      <c r="H217" t="s">
        <v>102</v>
      </c>
      <c r="I217" t="s">
        <v>108</v>
      </c>
      <c r="J217" s="59">
        <v>41795</v>
      </c>
      <c r="K217" t="s">
        <v>22</v>
      </c>
      <c r="L217">
        <v>24.5</v>
      </c>
    </row>
    <row r="218" spans="1:12" x14ac:dyDescent="0.2">
      <c r="A218" t="s">
        <v>300</v>
      </c>
      <c r="B218" t="s">
        <v>301</v>
      </c>
      <c r="C218" t="s">
        <v>99</v>
      </c>
      <c r="D218" t="s">
        <v>100</v>
      </c>
      <c r="E218" t="s">
        <v>49</v>
      </c>
      <c r="F218">
        <v>22.6</v>
      </c>
      <c r="G218">
        <v>62.3</v>
      </c>
      <c r="H218" t="s">
        <v>102</v>
      </c>
      <c r="I218" t="s">
        <v>106</v>
      </c>
      <c r="J218" s="59">
        <v>41812</v>
      </c>
      <c r="K218" t="s">
        <v>22</v>
      </c>
      <c r="L218">
        <v>22.6</v>
      </c>
    </row>
    <row r="219" spans="1:12" x14ac:dyDescent="0.2">
      <c r="A219" t="s">
        <v>300</v>
      </c>
      <c r="B219" t="s">
        <v>301</v>
      </c>
      <c r="C219" t="s">
        <v>99</v>
      </c>
      <c r="D219" t="s">
        <v>100</v>
      </c>
      <c r="E219" t="s">
        <v>49</v>
      </c>
      <c r="F219">
        <v>22.7</v>
      </c>
      <c r="G219">
        <v>62</v>
      </c>
      <c r="H219" t="s">
        <v>102</v>
      </c>
      <c r="I219" t="s">
        <v>108</v>
      </c>
      <c r="J219" s="59">
        <v>41816</v>
      </c>
      <c r="K219" t="s">
        <v>22</v>
      </c>
      <c r="L219">
        <v>22.7</v>
      </c>
    </row>
    <row r="220" spans="1:12" x14ac:dyDescent="0.2">
      <c r="A220" t="s">
        <v>300</v>
      </c>
      <c r="B220" t="s">
        <v>301</v>
      </c>
      <c r="C220" t="s">
        <v>99</v>
      </c>
      <c r="D220" t="s">
        <v>100</v>
      </c>
      <c r="E220" t="s">
        <v>49</v>
      </c>
      <c r="F220">
        <v>22.3</v>
      </c>
      <c r="G220">
        <v>63.1</v>
      </c>
      <c r="H220" t="s">
        <v>102</v>
      </c>
      <c r="I220" t="s">
        <v>106</v>
      </c>
      <c r="J220" s="59">
        <v>41833</v>
      </c>
      <c r="K220" t="s">
        <v>22</v>
      </c>
      <c r="L220">
        <v>22.3</v>
      </c>
    </row>
    <row r="221" spans="1:12" x14ac:dyDescent="0.2">
      <c r="A221" t="s">
        <v>300</v>
      </c>
      <c r="B221" t="s">
        <v>301</v>
      </c>
      <c r="C221" t="s">
        <v>99</v>
      </c>
      <c r="D221" t="s">
        <v>100</v>
      </c>
      <c r="E221" t="s">
        <v>49</v>
      </c>
      <c r="F221">
        <v>22.9</v>
      </c>
      <c r="G221">
        <v>61.5</v>
      </c>
      <c r="H221" t="s">
        <v>102</v>
      </c>
      <c r="I221" t="s">
        <v>106</v>
      </c>
      <c r="J221" s="59">
        <v>41868</v>
      </c>
      <c r="K221" t="s">
        <v>22</v>
      </c>
      <c r="L221">
        <v>22.9</v>
      </c>
    </row>
    <row r="222" spans="1:12" x14ac:dyDescent="0.2">
      <c r="A222" t="s">
        <v>300</v>
      </c>
      <c r="B222" t="s">
        <v>301</v>
      </c>
      <c r="C222" t="s">
        <v>99</v>
      </c>
      <c r="D222" t="s">
        <v>100</v>
      </c>
      <c r="E222" t="s">
        <v>113</v>
      </c>
      <c r="F222">
        <v>75.599999999999994</v>
      </c>
      <c r="G222">
        <v>70.900000000000006</v>
      </c>
      <c r="H222" t="s">
        <v>102</v>
      </c>
      <c r="I222" t="s">
        <v>106</v>
      </c>
      <c r="J222" s="59">
        <v>41833</v>
      </c>
      <c r="K222" t="s">
        <v>22</v>
      </c>
      <c r="L222">
        <v>75.599999999999994</v>
      </c>
    </row>
    <row r="223" spans="1:12" x14ac:dyDescent="0.2">
      <c r="A223" t="s">
        <v>300</v>
      </c>
      <c r="B223" t="s">
        <v>301</v>
      </c>
      <c r="C223" t="s">
        <v>99</v>
      </c>
      <c r="D223" t="s">
        <v>100</v>
      </c>
      <c r="E223" t="s">
        <v>113</v>
      </c>
      <c r="F223">
        <v>68.2</v>
      </c>
      <c r="G223">
        <v>78.599999999999994</v>
      </c>
      <c r="H223" t="s">
        <v>102</v>
      </c>
      <c r="I223" t="s">
        <v>106</v>
      </c>
      <c r="J223" s="59">
        <v>41868</v>
      </c>
      <c r="K223" t="s">
        <v>22</v>
      </c>
      <c r="L223">
        <v>68.2</v>
      </c>
    </row>
    <row r="224" spans="1:12" x14ac:dyDescent="0.2">
      <c r="A224" t="s">
        <v>300</v>
      </c>
      <c r="B224" t="s">
        <v>301</v>
      </c>
      <c r="C224" t="s">
        <v>99</v>
      </c>
      <c r="D224" t="s">
        <v>100</v>
      </c>
      <c r="E224" t="s">
        <v>113</v>
      </c>
      <c r="F224">
        <v>69.599999999999994</v>
      </c>
      <c r="G224">
        <v>77.099999999999994</v>
      </c>
      <c r="H224" t="s">
        <v>102</v>
      </c>
      <c r="I224" t="s">
        <v>253</v>
      </c>
      <c r="J224" s="59">
        <v>41872</v>
      </c>
      <c r="K224" t="s">
        <v>22</v>
      </c>
      <c r="L224">
        <v>69.599999999999994</v>
      </c>
    </row>
    <row r="225" spans="1:12" x14ac:dyDescent="0.2">
      <c r="A225" t="s">
        <v>300</v>
      </c>
      <c r="B225" t="s">
        <v>301</v>
      </c>
      <c r="C225" t="s">
        <v>99</v>
      </c>
      <c r="D225" t="s">
        <v>100</v>
      </c>
      <c r="E225" t="s">
        <v>50</v>
      </c>
      <c r="F225">
        <v>449.11</v>
      </c>
      <c r="G225">
        <v>77.900000000000006</v>
      </c>
      <c r="H225" t="s">
        <v>102</v>
      </c>
      <c r="I225" t="s">
        <v>108</v>
      </c>
      <c r="J225" s="59">
        <v>41837</v>
      </c>
      <c r="K225" t="s">
        <v>22</v>
      </c>
      <c r="L225">
        <v>449.11</v>
      </c>
    </row>
    <row r="226" spans="1:12" x14ac:dyDescent="0.2">
      <c r="A226" t="s">
        <v>300</v>
      </c>
      <c r="B226" t="s">
        <v>301</v>
      </c>
      <c r="C226" t="s">
        <v>99</v>
      </c>
      <c r="D226" t="s">
        <v>100</v>
      </c>
      <c r="E226" t="s">
        <v>42</v>
      </c>
      <c r="F226">
        <v>27.72</v>
      </c>
      <c r="G226">
        <v>78</v>
      </c>
      <c r="H226" t="s">
        <v>102</v>
      </c>
      <c r="I226" t="s">
        <v>302</v>
      </c>
      <c r="J226" s="59">
        <v>41863</v>
      </c>
      <c r="K226" t="s">
        <v>22</v>
      </c>
      <c r="L226">
        <v>27.72</v>
      </c>
    </row>
    <row r="227" spans="1:12" x14ac:dyDescent="0.2">
      <c r="A227" t="s">
        <v>300</v>
      </c>
      <c r="B227" t="s">
        <v>301</v>
      </c>
      <c r="C227" t="s">
        <v>99</v>
      </c>
      <c r="D227" t="s">
        <v>100</v>
      </c>
      <c r="E227" t="s">
        <v>43</v>
      </c>
      <c r="F227">
        <v>62</v>
      </c>
      <c r="G227">
        <v>77.2</v>
      </c>
      <c r="H227" t="s">
        <v>102</v>
      </c>
      <c r="I227" t="s">
        <v>103</v>
      </c>
      <c r="J227" s="59">
        <v>41807</v>
      </c>
      <c r="K227" t="s">
        <v>22</v>
      </c>
      <c r="L227">
        <v>62</v>
      </c>
    </row>
    <row r="228" spans="1:12" x14ac:dyDescent="0.2">
      <c r="A228" t="s">
        <v>300</v>
      </c>
      <c r="B228" t="s">
        <v>301</v>
      </c>
      <c r="C228" t="s">
        <v>99</v>
      </c>
      <c r="D228" t="s">
        <v>100</v>
      </c>
      <c r="E228" t="s">
        <v>43</v>
      </c>
      <c r="F228">
        <v>69.290000000000006</v>
      </c>
      <c r="G228">
        <v>69.099999999999994</v>
      </c>
      <c r="H228" t="s">
        <v>102</v>
      </c>
      <c r="I228" t="s">
        <v>302</v>
      </c>
      <c r="J228" s="59">
        <v>41870</v>
      </c>
      <c r="K228" t="s">
        <v>22</v>
      </c>
      <c r="L228">
        <v>69.290000000000006</v>
      </c>
    </row>
    <row r="229" spans="1:12" x14ac:dyDescent="0.2">
      <c r="A229" t="s">
        <v>300</v>
      </c>
      <c r="B229" t="s">
        <v>301</v>
      </c>
      <c r="C229" t="s">
        <v>99</v>
      </c>
      <c r="D229" t="s">
        <v>100</v>
      </c>
      <c r="E229" t="s">
        <v>44</v>
      </c>
      <c r="F229">
        <v>146.69999999999999</v>
      </c>
      <c r="G229">
        <v>75.900000000000006</v>
      </c>
      <c r="H229" t="s">
        <v>102</v>
      </c>
      <c r="I229" t="s">
        <v>108</v>
      </c>
      <c r="J229" s="59">
        <v>41795</v>
      </c>
      <c r="K229" t="s">
        <v>22</v>
      </c>
      <c r="L229">
        <v>146.69999999999999</v>
      </c>
    </row>
    <row r="230" spans="1:12" x14ac:dyDescent="0.2">
      <c r="A230" t="s">
        <v>300</v>
      </c>
      <c r="B230" t="s">
        <v>301</v>
      </c>
      <c r="C230" t="s">
        <v>99</v>
      </c>
      <c r="D230" t="s">
        <v>100</v>
      </c>
      <c r="E230" t="s">
        <v>44</v>
      </c>
      <c r="F230">
        <v>142.87</v>
      </c>
      <c r="G230">
        <v>77.900000000000006</v>
      </c>
      <c r="H230" t="s">
        <v>102</v>
      </c>
      <c r="I230" t="s">
        <v>108</v>
      </c>
      <c r="J230" s="59">
        <v>41816</v>
      </c>
      <c r="K230" t="s">
        <v>22</v>
      </c>
      <c r="L230">
        <v>142.87</v>
      </c>
    </row>
    <row r="231" spans="1:12" x14ac:dyDescent="0.2">
      <c r="A231" t="s">
        <v>176</v>
      </c>
      <c r="B231" t="s">
        <v>177</v>
      </c>
      <c r="C231" t="s">
        <v>99</v>
      </c>
      <c r="D231" t="s">
        <v>100</v>
      </c>
      <c r="E231" t="s">
        <v>41</v>
      </c>
      <c r="F231">
        <v>12.13</v>
      </c>
      <c r="G231">
        <v>85.9</v>
      </c>
      <c r="H231" t="s">
        <v>178</v>
      </c>
      <c r="I231" t="s">
        <v>123</v>
      </c>
      <c r="J231" s="59">
        <v>41749</v>
      </c>
      <c r="K231" t="s">
        <v>303</v>
      </c>
      <c r="L231">
        <v>12.13</v>
      </c>
    </row>
    <row r="232" spans="1:12" x14ac:dyDescent="0.2">
      <c r="A232" t="s">
        <v>176</v>
      </c>
      <c r="B232" t="s">
        <v>177</v>
      </c>
      <c r="C232" t="s">
        <v>99</v>
      </c>
      <c r="D232" t="s">
        <v>100</v>
      </c>
      <c r="E232" t="s">
        <v>41</v>
      </c>
      <c r="F232">
        <v>12.5</v>
      </c>
      <c r="G232">
        <v>83.4</v>
      </c>
      <c r="H232" t="s">
        <v>178</v>
      </c>
      <c r="I232" t="s">
        <v>106</v>
      </c>
      <c r="J232" s="59">
        <v>41756</v>
      </c>
      <c r="K232" t="s">
        <v>303</v>
      </c>
      <c r="L232">
        <v>12.5</v>
      </c>
    </row>
    <row r="233" spans="1:12" x14ac:dyDescent="0.2">
      <c r="A233" t="s">
        <v>176</v>
      </c>
      <c r="B233" t="s">
        <v>177</v>
      </c>
      <c r="C233" t="s">
        <v>99</v>
      </c>
      <c r="D233" t="s">
        <v>100</v>
      </c>
      <c r="E233" t="s">
        <v>41</v>
      </c>
      <c r="F233">
        <v>12</v>
      </c>
      <c r="G233">
        <v>86.8</v>
      </c>
      <c r="H233" t="s">
        <v>178</v>
      </c>
      <c r="I233" t="s">
        <v>106</v>
      </c>
      <c r="J233" s="59">
        <v>41777</v>
      </c>
      <c r="K233" t="s">
        <v>303</v>
      </c>
      <c r="L233">
        <v>12</v>
      </c>
    </row>
    <row r="234" spans="1:12" x14ac:dyDescent="0.2">
      <c r="A234" t="s">
        <v>176</v>
      </c>
      <c r="B234" t="s">
        <v>177</v>
      </c>
      <c r="C234" t="s">
        <v>99</v>
      </c>
      <c r="D234" t="s">
        <v>100</v>
      </c>
      <c r="E234" t="s">
        <v>41</v>
      </c>
      <c r="F234">
        <v>11.99</v>
      </c>
      <c r="G234">
        <v>86.9</v>
      </c>
      <c r="H234" t="s">
        <v>178</v>
      </c>
      <c r="I234" t="s">
        <v>123</v>
      </c>
      <c r="J234" s="59">
        <v>41784</v>
      </c>
      <c r="K234" t="s">
        <v>303</v>
      </c>
      <c r="L234">
        <v>11.99</v>
      </c>
    </row>
    <row r="235" spans="1:12" x14ac:dyDescent="0.2">
      <c r="A235" t="s">
        <v>176</v>
      </c>
      <c r="B235" t="s">
        <v>177</v>
      </c>
      <c r="C235" t="s">
        <v>99</v>
      </c>
      <c r="D235" t="s">
        <v>100</v>
      </c>
      <c r="E235" t="s">
        <v>41</v>
      </c>
      <c r="F235">
        <v>12.3</v>
      </c>
      <c r="G235">
        <v>84.7</v>
      </c>
      <c r="H235" t="s">
        <v>178</v>
      </c>
      <c r="I235" t="s">
        <v>106</v>
      </c>
      <c r="J235" s="59">
        <v>41868</v>
      </c>
      <c r="K235" t="s">
        <v>303</v>
      </c>
      <c r="L235">
        <v>12.3</v>
      </c>
    </row>
    <row r="236" spans="1:12" x14ac:dyDescent="0.2">
      <c r="A236" t="s">
        <v>304</v>
      </c>
      <c r="B236" t="s">
        <v>305</v>
      </c>
      <c r="C236" t="s">
        <v>99</v>
      </c>
      <c r="D236" t="s">
        <v>100</v>
      </c>
      <c r="E236" t="s">
        <v>42</v>
      </c>
      <c r="F236">
        <v>26.39</v>
      </c>
      <c r="G236">
        <v>82.1</v>
      </c>
      <c r="H236" t="s">
        <v>306</v>
      </c>
      <c r="I236" t="s">
        <v>123</v>
      </c>
      <c r="J236" s="59">
        <v>41841</v>
      </c>
      <c r="K236" t="s">
        <v>307</v>
      </c>
      <c r="L236">
        <v>26.39</v>
      </c>
    </row>
    <row r="237" spans="1:12" x14ac:dyDescent="0.2">
      <c r="A237" t="s">
        <v>179</v>
      </c>
      <c r="B237" t="s">
        <v>180</v>
      </c>
      <c r="C237" t="s">
        <v>99</v>
      </c>
      <c r="D237" t="s">
        <v>100</v>
      </c>
      <c r="E237" t="s">
        <v>41</v>
      </c>
      <c r="F237">
        <v>14</v>
      </c>
      <c r="G237">
        <v>75.3</v>
      </c>
      <c r="H237" t="s">
        <v>138</v>
      </c>
      <c r="I237" t="s">
        <v>106</v>
      </c>
      <c r="J237" s="59">
        <v>41756</v>
      </c>
      <c r="K237" t="s">
        <v>236</v>
      </c>
      <c r="L237">
        <v>14</v>
      </c>
    </row>
    <row r="238" spans="1:12" x14ac:dyDescent="0.2">
      <c r="A238" t="s">
        <v>179</v>
      </c>
      <c r="B238" t="s">
        <v>180</v>
      </c>
      <c r="C238" t="s">
        <v>99</v>
      </c>
      <c r="D238" t="s">
        <v>100</v>
      </c>
      <c r="E238" t="s">
        <v>41</v>
      </c>
      <c r="F238">
        <v>13.4</v>
      </c>
      <c r="G238">
        <v>78.7</v>
      </c>
      <c r="H238" t="s">
        <v>138</v>
      </c>
      <c r="I238" t="s">
        <v>103</v>
      </c>
      <c r="J238" s="59">
        <v>41772</v>
      </c>
      <c r="K238" t="s">
        <v>236</v>
      </c>
      <c r="L238">
        <v>13.4</v>
      </c>
    </row>
    <row r="239" spans="1:12" x14ac:dyDescent="0.2">
      <c r="A239" t="s">
        <v>179</v>
      </c>
      <c r="B239" t="s">
        <v>180</v>
      </c>
      <c r="C239" t="s">
        <v>99</v>
      </c>
      <c r="D239" t="s">
        <v>100</v>
      </c>
      <c r="E239" t="s">
        <v>41</v>
      </c>
      <c r="F239">
        <v>13.36</v>
      </c>
      <c r="G239">
        <v>78.900000000000006</v>
      </c>
      <c r="H239" t="s">
        <v>138</v>
      </c>
      <c r="I239" t="s">
        <v>106</v>
      </c>
      <c r="J239" s="59">
        <v>41777</v>
      </c>
      <c r="K239" t="s">
        <v>236</v>
      </c>
      <c r="L239">
        <v>13.36</v>
      </c>
    </row>
    <row r="240" spans="1:12" x14ac:dyDescent="0.2">
      <c r="A240" t="s">
        <v>179</v>
      </c>
      <c r="B240" t="s">
        <v>180</v>
      </c>
      <c r="C240" t="s">
        <v>99</v>
      </c>
      <c r="D240" t="s">
        <v>100</v>
      </c>
      <c r="E240" t="s">
        <v>41</v>
      </c>
      <c r="F240">
        <v>13.4</v>
      </c>
      <c r="G240">
        <v>78.7</v>
      </c>
      <c r="H240" t="s">
        <v>138</v>
      </c>
      <c r="I240" t="s">
        <v>103</v>
      </c>
      <c r="J240" s="59">
        <v>41807</v>
      </c>
      <c r="K240" t="s">
        <v>236</v>
      </c>
      <c r="L240">
        <v>13.4</v>
      </c>
    </row>
    <row r="241" spans="1:12" x14ac:dyDescent="0.2">
      <c r="A241" t="s">
        <v>179</v>
      </c>
      <c r="B241" t="s">
        <v>180</v>
      </c>
      <c r="C241" t="s">
        <v>99</v>
      </c>
      <c r="D241" t="s">
        <v>100</v>
      </c>
      <c r="E241" t="s">
        <v>41</v>
      </c>
      <c r="F241">
        <v>13.3</v>
      </c>
      <c r="G241">
        <v>79.2</v>
      </c>
      <c r="H241" t="s">
        <v>138</v>
      </c>
      <c r="I241" t="s">
        <v>106</v>
      </c>
      <c r="J241" s="59">
        <v>41812</v>
      </c>
      <c r="K241" t="s">
        <v>236</v>
      </c>
      <c r="L241">
        <v>13.3</v>
      </c>
    </row>
    <row r="242" spans="1:12" x14ac:dyDescent="0.2">
      <c r="A242" t="s">
        <v>179</v>
      </c>
      <c r="B242" t="s">
        <v>180</v>
      </c>
      <c r="C242" t="s">
        <v>99</v>
      </c>
      <c r="D242" t="s">
        <v>100</v>
      </c>
      <c r="E242" t="s">
        <v>42</v>
      </c>
      <c r="F242">
        <v>28.9</v>
      </c>
      <c r="G242">
        <v>74.3</v>
      </c>
      <c r="H242" t="s">
        <v>138</v>
      </c>
      <c r="I242" t="s">
        <v>106</v>
      </c>
      <c r="J242" s="59">
        <v>41756</v>
      </c>
      <c r="K242" t="s">
        <v>236</v>
      </c>
      <c r="L242">
        <v>28.9</v>
      </c>
    </row>
    <row r="243" spans="1:12" x14ac:dyDescent="0.2">
      <c r="A243" t="s">
        <v>179</v>
      </c>
      <c r="B243" t="s">
        <v>180</v>
      </c>
      <c r="C243" t="s">
        <v>99</v>
      </c>
      <c r="D243" t="s">
        <v>100</v>
      </c>
      <c r="E243" t="s">
        <v>42</v>
      </c>
      <c r="F243">
        <v>27.47</v>
      </c>
      <c r="G243">
        <v>78.099999999999994</v>
      </c>
      <c r="H243" t="s">
        <v>138</v>
      </c>
      <c r="I243" t="s">
        <v>106</v>
      </c>
      <c r="J243" s="59">
        <v>41777</v>
      </c>
      <c r="K243" t="s">
        <v>236</v>
      </c>
      <c r="L243">
        <v>27.47</v>
      </c>
    </row>
    <row r="244" spans="1:12" x14ac:dyDescent="0.2">
      <c r="A244" t="s">
        <v>179</v>
      </c>
      <c r="B244" t="s">
        <v>180</v>
      </c>
      <c r="C244" t="s">
        <v>99</v>
      </c>
      <c r="D244" t="s">
        <v>100</v>
      </c>
      <c r="E244" t="s">
        <v>42</v>
      </c>
      <c r="F244">
        <v>28.1</v>
      </c>
      <c r="G244">
        <v>76.400000000000006</v>
      </c>
      <c r="H244" t="s">
        <v>138</v>
      </c>
      <c r="I244" t="s">
        <v>103</v>
      </c>
      <c r="J244" s="59">
        <v>41793</v>
      </c>
      <c r="K244" t="s">
        <v>236</v>
      </c>
      <c r="L244">
        <v>28.1</v>
      </c>
    </row>
    <row r="245" spans="1:12" x14ac:dyDescent="0.2">
      <c r="A245" t="s">
        <v>179</v>
      </c>
      <c r="B245" t="s">
        <v>180</v>
      </c>
      <c r="C245" t="s">
        <v>99</v>
      </c>
      <c r="D245" t="s">
        <v>100</v>
      </c>
      <c r="E245" t="s">
        <v>42</v>
      </c>
      <c r="F245">
        <v>27.5</v>
      </c>
      <c r="G245">
        <v>78</v>
      </c>
      <c r="H245" t="s">
        <v>138</v>
      </c>
      <c r="I245" t="s">
        <v>103</v>
      </c>
      <c r="J245" s="59">
        <v>41851</v>
      </c>
      <c r="K245" t="s">
        <v>236</v>
      </c>
      <c r="L245">
        <v>27.5</v>
      </c>
    </row>
    <row r="246" spans="1:12" x14ac:dyDescent="0.2">
      <c r="A246" t="s">
        <v>179</v>
      </c>
      <c r="B246" t="s">
        <v>180</v>
      </c>
      <c r="C246" t="s">
        <v>99</v>
      </c>
      <c r="D246" t="s">
        <v>100</v>
      </c>
      <c r="E246" t="s">
        <v>43</v>
      </c>
      <c r="F246">
        <v>63.6</v>
      </c>
      <c r="G246">
        <v>74.7</v>
      </c>
      <c r="H246" t="s">
        <v>138</v>
      </c>
      <c r="I246" t="s">
        <v>106</v>
      </c>
      <c r="J246" s="59">
        <v>41756</v>
      </c>
      <c r="K246" t="s">
        <v>236</v>
      </c>
      <c r="L246">
        <v>63.6</v>
      </c>
    </row>
    <row r="247" spans="1:12" x14ac:dyDescent="0.2">
      <c r="A247" t="s">
        <v>179</v>
      </c>
      <c r="B247" t="s">
        <v>180</v>
      </c>
      <c r="C247" t="s">
        <v>99</v>
      </c>
      <c r="D247" t="s">
        <v>100</v>
      </c>
      <c r="E247" t="s">
        <v>43</v>
      </c>
      <c r="F247">
        <v>62.8</v>
      </c>
      <c r="G247">
        <v>75.7</v>
      </c>
      <c r="H247" t="s">
        <v>138</v>
      </c>
      <c r="I247" t="s">
        <v>103</v>
      </c>
      <c r="J247" s="59">
        <v>41772</v>
      </c>
      <c r="K247" t="s">
        <v>236</v>
      </c>
      <c r="L247">
        <v>62.8</v>
      </c>
    </row>
    <row r="248" spans="1:12" x14ac:dyDescent="0.2">
      <c r="A248" t="s">
        <v>179</v>
      </c>
      <c r="B248" t="s">
        <v>180</v>
      </c>
      <c r="C248" t="s">
        <v>99</v>
      </c>
      <c r="D248" t="s">
        <v>100</v>
      </c>
      <c r="E248" t="s">
        <v>43</v>
      </c>
      <c r="F248">
        <v>60.56</v>
      </c>
      <c r="G248">
        <v>78.5</v>
      </c>
      <c r="H248" t="s">
        <v>138</v>
      </c>
      <c r="I248" t="s">
        <v>106</v>
      </c>
      <c r="J248" s="59">
        <v>41777</v>
      </c>
      <c r="K248" t="s">
        <v>236</v>
      </c>
      <c r="L248">
        <v>60.56</v>
      </c>
    </row>
    <row r="249" spans="1:12" x14ac:dyDescent="0.2">
      <c r="A249" t="s">
        <v>179</v>
      </c>
      <c r="B249" t="s">
        <v>180</v>
      </c>
      <c r="C249" t="s">
        <v>99</v>
      </c>
      <c r="D249" t="s">
        <v>100</v>
      </c>
      <c r="E249" t="s">
        <v>43</v>
      </c>
      <c r="F249">
        <v>61.8</v>
      </c>
      <c r="G249">
        <v>76.900000000000006</v>
      </c>
      <c r="H249" t="s">
        <v>138</v>
      </c>
      <c r="I249" t="s">
        <v>103</v>
      </c>
      <c r="J249" s="59">
        <v>41807</v>
      </c>
      <c r="K249" t="s">
        <v>236</v>
      </c>
      <c r="L249">
        <v>61.8</v>
      </c>
    </row>
    <row r="250" spans="1:12" x14ac:dyDescent="0.2">
      <c r="A250" t="s">
        <v>179</v>
      </c>
      <c r="B250" t="s">
        <v>180</v>
      </c>
      <c r="C250" t="s">
        <v>99</v>
      </c>
      <c r="D250" t="s">
        <v>105</v>
      </c>
      <c r="E250" t="s">
        <v>53</v>
      </c>
      <c r="F250">
        <v>4</v>
      </c>
      <c r="G250">
        <v>52</v>
      </c>
      <c r="H250" t="s">
        <v>138</v>
      </c>
      <c r="I250" t="s">
        <v>106</v>
      </c>
      <c r="J250" s="59">
        <v>41777</v>
      </c>
      <c r="K250" t="s">
        <v>236</v>
      </c>
      <c r="L250">
        <v>4</v>
      </c>
    </row>
    <row r="251" spans="1:12" x14ac:dyDescent="0.2">
      <c r="A251" t="s">
        <v>179</v>
      </c>
      <c r="B251" t="s">
        <v>180</v>
      </c>
      <c r="C251" t="s">
        <v>99</v>
      </c>
      <c r="D251" t="s">
        <v>105</v>
      </c>
      <c r="E251" t="s">
        <v>53</v>
      </c>
      <c r="F251">
        <v>3.99</v>
      </c>
      <c r="G251">
        <v>51.9</v>
      </c>
      <c r="H251" t="s">
        <v>138</v>
      </c>
      <c r="I251" t="s">
        <v>106</v>
      </c>
      <c r="J251" s="59">
        <v>41812</v>
      </c>
      <c r="K251" t="s">
        <v>236</v>
      </c>
      <c r="L251">
        <v>3.99</v>
      </c>
    </row>
    <row r="252" spans="1:12" x14ac:dyDescent="0.2">
      <c r="A252" t="s">
        <v>179</v>
      </c>
      <c r="B252" t="s">
        <v>180</v>
      </c>
      <c r="C252" t="s">
        <v>99</v>
      </c>
      <c r="D252" t="s">
        <v>105</v>
      </c>
      <c r="E252" t="s">
        <v>54</v>
      </c>
      <c r="F252">
        <v>8.52</v>
      </c>
      <c r="G252">
        <v>52.4</v>
      </c>
      <c r="H252" t="s">
        <v>138</v>
      </c>
      <c r="I252" t="s">
        <v>106</v>
      </c>
      <c r="J252" s="59">
        <v>41756</v>
      </c>
      <c r="K252" t="s">
        <v>236</v>
      </c>
      <c r="L252">
        <v>8.52</v>
      </c>
    </row>
    <row r="253" spans="1:12" x14ac:dyDescent="0.2">
      <c r="A253" t="s">
        <v>179</v>
      </c>
      <c r="B253" t="s">
        <v>180</v>
      </c>
      <c r="C253" t="s">
        <v>99</v>
      </c>
      <c r="D253" t="s">
        <v>105</v>
      </c>
      <c r="E253" t="s">
        <v>54</v>
      </c>
      <c r="F253">
        <v>8.6300000000000008</v>
      </c>
      <c r="G253">
        <v>53.1</v>
      </c>
      <c r="H253" t="s">
        <v>138</v>
      </c>
      <c r="I253" t="s">
        <v>106</v>
      </c>
      <c r="J253" s="59">
        <v>41777</v>
      </c>
      <c r="K253" t="s">
        <v>236</v>
      </c>
      <c r="L253">
        <v>8.6300000000000008</v>
      </c>
    </row>
    <row r="254" spans="1:12" x14ac:dyDescent="0.2">
      <c r="A254" t="s">
        <v>179</v>
      </c>
      <c r="B254" t="s">
        <v>180</v>
      </c>
      <c r="C254" t="s">
        <v>99</v>
      </c>
      <c r="D254" t="s">
        <v>105</v>
      </c>
      <c r="E254" t="s">
        <v>54</v>
      </c>
      <c r="F254">
        <v>8.82</v>
      </c>
      <c r="G254">
        <v>54.2</v>
      </c>
      <c r="H254" t="s">
        <v>138</v>
      </c>
      <c r="I254" t="s">
        <v>103</v>
      </c>
      <c r="J254" s="59">
        <v>41807</v>
      </c>
      <c r="K254" t="s">
        <v>236</v>
      </c>
      <c r="L254">
        <v>8.82</v>
      </c>
    </row>
    <row r="255" spans="1:12" x14ac:dyDescent="0.2">
      <c r="A255" t="s">
        <v>179</v>
      </c>
      <c r="B255" t="s">
        <v>180</v>
      </c>
      <c r="C255" t="s">
        <v>99</v>
      </c>
      <c r="D255" t="s">
        <v>105</v>
      </c>
      <c r="E255" t="s">
        <v>54</v>
      </c>
      <c r="F255">
        <v>8.5399999999999991</v>
      </c>
      <c r="G255">
        <v>52.5</v>
      </c>
      <c r="H255" t="s">
        <v>138</v>
      </c>
      <c r="I255" t="s">
        <v>106</v>
      </c>
      <c r="J255" s="59">
        <v>41812</v>
      </c>
      <c r="K255" t="s">
        <v>236</v>
      </c>
      <c r="L255">
        <v>8.5399999999999991</v>
      </c>
    </row>
    <row r="256" spans="1:12" x14ac:dyDescent="0.2">
      <c r="A256" t="s">
        <v>308</v>
      </c>
      <c r="B256" t="s">
        <v>309</v>
      </c>
      <c r="C256" t="s">
        <v>99</v>
      </c>
      <c r="D256" t="s">
        <v>100</v>
      </c>
      <c r="E256" t="s">
        <v>155</v>
      </c>
      <c r="F256">
        <v>300.81</v>
      </c>
      <c r="G256">
        <v>78.3</v>
      </c>
      <c r="H256" t="s">
        <v>138</v>
      </c>
      <c r="I256" t="s">
        <v>259</v>
      </c>
      <c r="J256" s="59">
        <v>41846</v>
      </c>
      <c r="K256" t="s">
        <v>310</v>
      </c>
      <c r="L256">
        <v>300.81</v>
      </c>
    </row>
    <row r="257" spans="1:12" x14ac:dyDescent="0.2">
      <c r="A257" t="s">
        <v>308</v>
      </c>
      <c r="B257" t="s">
        <v>309</v>
      </c>
      <c r="C257" t="s">
        <v>99</v>
      </c>
      <c r="D257" t="s">
        <v>100</v>
      </c>
      <c r="E257" t="s">
        <v>46</v>
      </c>
      <c r="F257">
        <v>595.20000000000005</v>
      </c>
      <c r="G257">
        <v>78.2</v>
      </c>
      <c r="H257" t="s">
        <v>138</v>
      </c>
      <c r="I257" t="s">
        <v>246</v>
      </c>
      <c r="J257" s="59">
        <v>41829</v>
      </c>
      <c r="K257" t="s">
        <v>310</v>
      </c>
      <c r="L257">
        <v>595.20000000000005</v>
      </c>
    </row>
    <row r="258" spans="1:12" x14ac:dyDescent="0.2">
      <c r="A258" t="s">
        <v>308</v>
      </c>
      <c r="B258" t="s">
        <v>309</v>
      </c>
      <c r="C258" t="s">
        <v>99</v>
      </c>
      <c r="D258" t="s">
        <v>100</v>
      </c>
      <c r="E258" t="s">
        <v>46</v>
      </c>
      <c r="F258">
        <v>598.69000000000005</v>
      </c>
      <c r="G258">
        <v>77.8</v>
      </c>
      <c r="H258" t="s">
        <v>138</v>
      </c>
      <c r="I258" t="s">
        <v>311</v>
      </c>
      <c r="J258" s="59">
        <v>41861</v>
      </c>
      <c r="K258" t="s">
        <v>310</v>
      </c>
      <c r="L258">
        <v>598.69000000000005</v>
      </c>
    </row>
    <row r="259" spans="1:12" x14ac:dyDescent="0.2">
      <c r="A259" t="s">
        <v>308</v>
      </c>
      <c r="B259" t="s">
        <v>309</v>
      </c>
      <c r="C259" t="s">
        <v>99</v>
      </c>
      <c r="D259" t="s">
        <v>100</v>
      </c>
      <c r="E259" t="s">
        <v>47</v>
      </c>
      <c r="F259">
        <v>998.78</v>
      </c>
      <c r="G259">
        <v>80.2</v>
      </c>
      <c r="H259" t="s">
        <v>138</v>
      </c>
      <c r="I259" t="s">
        <v>311</v>
      </c>
      <c r="J259" s="59">
        <v>41861</v>
      </c>
      <c r="K259" t="s">
        <v>310</v>
      </c>
      <c r="L259">
        <v>998.78</v>
      </c>
    </row>
    <row r="260" spans="1:12" x14ac:dyDescent="0.2">
      <c r="A260" t="s">
        <v>308</v>
      </c>
      <c r="B260" t="s">
        <v>309</v>
      </c>
      <c r="C260" t="s">
        <v>99</v>
      </c>
      <c r="D260" t="s">
        <v>100</v>
      </c>
      <c r="E260" t="s">
        <v>47</v>
      </c>
      <c r="F260">
        <v>1000.64</v>
      </c>
      <c r="G260">
        <v>80</v>
      </c>
      <c r="H260" t="s">
        <v>138</v>
      </c>
      <c r="I260" t="s">
        <v>262</v>
      </c>
      <c r="J260" s="59">
        <v>41865</v>
      </c>
      <c r="K260" t="s">
        <v>310</v>
      </c>
      <c r="L260">
        <v>1000.64</v>
      </c>
    </row>
    <row r="261" spans="1:12" x14ac:dyDescent="0.2">
      <c r="A261" t="s">
        <v>312</v>
      </c>
      <c r="B261" t="s">
        <v>313</v>
      </c>
      <c r="C261" t="s">
        <v>99</v>
      </c>
      <c r="D261" t="s">
        <v>100</v>
      </c>
      <c r="E261" t="s">
        <v>48</v>
      </c>
      <c r="F261">
        <v>1863.5</v>
      </c>
      <c r="G261">
        <v>91.8</v>
      </c>
      <c r="H261" t="s">
        <v>138</v>
      </c>
      <c r="I261" t="s">
        <v>261</v>
      </c>
      <c r="J261" s="59">
        <v>41818</v>
      </c>
      <c r="K261" t="s">
        <v>314</v>
      </c>
      <c r="L261">
        <v>1863.5</v>
      </c>
    </row>
    <row r="262" spans="1:12" x14ac:dyDescent="0.2">
      <c r="A262" t="s">
        <v>116</v>
      </c>
      <c r="B262" t="s">
        <v>117</v>
      </c>
      <c r="C262" t="s">
        <v>99</v>
      </c>
      <c r="D262" t="s">
        <v>100</v>
      </c>
      <c r="E262" t="s">
        <v>45</v>
      </c>
      <c r="F262">
        <v>258.2</v>
      </c>
      <c r="G262">
        <v>81.400000000000006</v>
      </c>
      <c r="H262" t="s">
        <v>118</v>
      </c>
      <c r="I262" t="s">
        <v>106</v>
      </c>
      <c r="J262" s="59">
        <v>41812</v>
      </c>
      <c r="K262" t="s">
        <v>315</v>
      </c>
      <c r="L262">
        <v>258.2</v>
      </c>
    </row>
    <row r="263" spans="1:12" x14ac:dyDescent="0.2">
      <c r="A263" t="s">
        <v>116</v>
      </c>
      <c r="B263" t="s">
        <v>117</v>
      </c>
      <c r="C263" t="s">
        <v>99</v>
      </c>
      <c r="D263" t="s">
        <v>100</v>
      </c>
      <c r="E263" t="s">
        <v>46</v>
      </c>
      <c r="F263">
        <v>518.49</v>
      </c>
      <c r="G263">
        <v>86.7</v>
      </c>
      <c r="H263" t="s">
        <v>118</v>
      </c>
      <c r="I263" t="s">
        <v>316</v>
      </c>
      <c r="J263" s="59">
        <v>41851</v>
      </c>
      <c r="K263" t="s">
        <v>315</v>
      </c>
      <c r="L263">
        <v>518.49</v>
      </c>
    </row>
    <row r="264" spans="1:12" x14ac:dyDescent="0.2">
      <c r="A264" t="s">
        <v>116</v>
      </c>
      <c r="B264" t="s">
        <v>117</v>
      </c>
      <c r="C264" t="s">
        <v>99</v>
      </c>
      <c r="D264" t="s">
        <v>100</v>
      </c>
      <c r="E264" t="s">
        <v>47</v>
      </c>
      <c r="F264">
        <v>899.8</v>
      </c>
      <c r="G264">
        <v>86</v>
      </c>
      <c r="H264" t="s">
        <v>118</v>
      </c>
      <c r="I264" t="s">
        <v>106</v>
      </c>
      <c r="J264" s="59">
        <v>41812</v>
      </c>
      <c r="K264" t="s">
        <v>315</v>
      </c>
      <c r="L264">
        <v>899.8</v>
      </c>
    </row>
    <row r="265" spans="1:12" x14ac:dyDescent="0.2">
      <c r="A265" t="s">
        <v>116</v>
      </c>
      <c r="B265" t="s">
        <v>117</v>
      </c>
      <c r="C265" t="s">
        <v>99</v>
      </c>
      <c r="D265" t="s">
        <v>100</v>
      </c>
      <c r="E265" t="s">
        <v>47</v>
      </c>
      <c r="F265">
        <v>897.54</v>
      </c>
      <c r="G265">
        <v>86.2</v>
      </c>
      <c r="H265" t="s">
        <v>118</v>
      </c>
      <c r="I265" t="s">
        <v>262</v>
      </c>
      <c r="J265" s="59">
        <v>41865</v>
      </c>
      <c r="K265" t="s">
        <v>315</v>
      </c>
      <c r="L265">
        <v>897.54</v>
      </c>
    </row>
    <row r="266" spans="1:12" x14ac:dyDescent="0.2">
      <c r="A266" t="s">
        <v>116</v>
      </c>
      <c r="B266" t="s">
        <v>117</v>
      </c>
      <c r="C266" t="s">
        <v>99</v>
      </c>
      <c r="D266" t="s">
        <v>100</v>
      </c>
      <c r="E266" t="s">
        <v>48</v>
      </c>
      <c r="F266">
        <v>1860.03</v>
      </c>
      <c r="G266">
        <v>86.8</v>
      </c>
      <c r="H266" t="s">
        <v>118</v>
      </c>
      <c r="I266" t="s">
        <v>119</v>
      </c>
      <c r="J266" s="59">
        <v>41777</v>
      </c>
      <c r="K266" t="s">
        <v>315</v>
      </c>
      <c r="L266">
        <v>1860.03</v>
      </c>
    </row>
    <row r="267" spans="1:12" x14ac:dyDescent="0.2">
      <c r="A267" t="s">
        <v>228</v>
      </c>
      <c r="B267" t="s">
        <v>229</v>
      </c>
      <c r="C267" t="s">
        <v>99</v>
      </c>
      <c r="D267" t="s">
        <v>100</v>
      </c>
      <c r="E267" t="s">
        <v>45</v>
      </c>
      <c r="F267">
        <v>259.60000000000002</v>
      </c>
      <c r="G267">
        <v>80.599999999999994</v>
      </c>
      <c r="H267" t="s">
        <v>131</v>
      </c>
      <c r="I267" t="s">
        <v>106</v>
      </c>
      <c r="J267" s="59">
        <v>41812</v>
      </c>
      <c r="K267" t="s">
        <v>317</v>
      </c>
      <c r="L267">
        <v>259.60000000000002</v>
      </c>
    </row>
    <row r="268" spans="1:12" x14ac:dyDescent="0.2">
      <c r="A268" t="s">
        <v>228</v>
      </c>
      <c r="B268" t="s">
        <v>229</v>
      </c>
      <c r="C268" t="s">
        <v>99</v>
      </c>
      <c r="D268" t="s">
        <v>100</v>
      </c>
      <c r="E268" t="s">
        <v>46</v>
      </c>
      <c r="F268">
        <v>546.70000000000005</v>
      </c>
      <c r="G268">
        <v>82.2</v>
      </c>
      <c r="H268" t="s">
        <v>118</v>
      </c>
      <c r="I268" t="s">
        <v>316</v>
      </c>
      <c r="J268" s="59">
        <v>41851</v>
      </c>
      <c r="K268" t="s">
        <v>317</v>
      </c>
      <c r="L268">
        <v>546.70000000000005</v>
      </c>
    </row>
    <row r="269" spans="1:12" x14ac:dyDescent="0.2">
      <c r="A269" t="s">
        <v>228</v>
      </c>
      <c r="B269" t="s">
        <v>229</v>
      </c>
      <c r="C269" t="s">
        <v>99</v>
      </c>
      <c r="D269" t="s">
        <v>100</v>
      </c>
      <c r="E269" t="s">
        <v>47</v>
      </c>
      <c r="F269">
        <v>949.9</v>
      </c>
      <c r="G269">
        <v>81</v>
      </c>
      <c r="H269" t="s">
        <v>131</v>
      </c>
      <c r="I269" t="s">
        <v>106</v>
      </c>
      <c r="J269" s="59">
        <v>41812</v>
      </c>
      <c r="K269" t="s">
        <v>317</v>
      </c>
      <c r="L269">
        <v>949.9</v>
      </c>
    </row>
    <row r="270" spans="1:12" x14ac:dyDescent="0.2">
      <c r="A270" t="s">
        <v>228</v>
      </c>
      <c r="B270" t="s">
        <v>229</v>
      </c>
      <c r="C270" t="s">
        <v>99</v>
      </c>
      <c r="D270" t="s">
        <v>100</v>
      </c>
      <c r="E270" t="s">
        <v>47</v>
      </c>
      <c r="F270">
        <v>929.34</v>
      </c>
      <c r="G270">
        <v>83.2</v>
      </c>
      <c r="H270" t="s">
        <v>118</v>
      </c>
      <c r="I270" t="s">
        <v>262</v>
      </c>
      <c r="J270" s="59">
        <v>41865</v>
      </c>
      <c r="K270" t="s">
        <v>317</v>
      </c>
      <c r="L270">
        <v>929.34</v>
      </c>
    </row>
    <row r="271" spans="1:12" x14ac:dyDescent="0.2">
      <c r="A271" t="s">
        <v>228</v>
      </c>
      <c r="B271" t="s">
        <v>229</v>
      </c>
      <c r="C271" t="s">
        <v>99</v>
      </c>
      <c r="D271" t="s">
        <v>100</v>
      </c>
      <c r="E271" t="s">
        <v>48</v>
      </c>
      <c r="F271">
        <v>1933.88</v>
      </c>
      <c r="G271">
        <v>83</v>
      </c>
      <c r="H271" t="s">
        <v>131</v>
      </c>
      <c r="I271" t="s">
        <v>119</v>
      </c>
      <c r="J271" s="59">
        <v>41777</v>
      </c>
      <c r="K271" t="s">
        <v>317</v>
      </c>
      <c r="L271">
        <v>1933.88</v>
      </c>
    </row>
    <row r="272" spans="1:12" x14ac:dyDescent="0.2">
      <c r="A272" t="s">
        <v>318</v>
      </c>
      <c r="B272" t="s">
        <v>319</v>
      </c>
      <c r="C272" t="s">
        <v>99</v>
      </c>
      <c r="D272" t="s">
        <v>100</v>
      </c>
      <c r="E272" t="s">
        <v>46</v>
      </c>
      <c r="F272">
        <v>715.3</v>
      </c>
      <c r="G272">
        <v>61.7</v>
      </c>
      <c r="H272" t="s">
        <v>131</v>
      </c>
      <c r="I272" t="s">
        <v>246</v>
      </c>
      <c r="J272" s="59">
        <v>41829</v>
      </c>
      <c r="K272" t="s">
        <v>320</v>
      </c>
      <c r="L272">
        <v>715.3</v>
      </c>
    </row>
    <row r="273" spans="1:12" x14ac:dyDescent="0.2">
      <c r="A273" t="s">
        <v>321</v>
      </c>
      <c r="B273" t="s">
        <v>322</v>
      </c>
      <c r="C273" t="s">
        <v>99</v>
      </c>
      <c r="D273" t="s">
        <v>100</v>
      </c>
      <c r="E273" t="s">
        <v>44</v>
      </c>
      <c r="F273">
        <v>180.45</v>
      </c>
      <c r="G273">
        <v>70.099999999999994</v>
      </c>
      <c r="H273" t="s">
        <v>173</v>
      </c>
      <c r="I273" t="s">
        <v>123</v>
      </c>
      <c r="J273" s="59">
        <v>41784</v>
      </c>
      <c r="K273" t="s">
        <v>323</v>
      </c>
      <c r="L273">
        <v>180.45</v>
      </c>
    </row>
    <row r="274" spans="1:12" x14ac:dyDescent="0.2">
      <c r="A274" t="s">
        <v>159</v>
      </c>
      <c r="B274" t="s">
        <v>324</v>
      </c>
      <c r="C274" t="s">
        <v>99</v>
      </c>
      <c r="D274" t="s">
        <v>100</v>
      </c>
      <c r="E274" t="s">
        <v>46</v>
      </c>
      <c r="F274">
        <v>601.6</v>
      </c>
      <c r="G274">
        <v>73.2</v>
      </c>
      <c r="H274" t="s">
        <v>131</v>
      </c>
      <c r="I274" t="s">
        <v>246</v>
      </c>
      <c r="J274" s="59">
        <v>41829</v>
      </c>
      <c r="K274" t="s">
        <v>325</v>
      </c>
      <c r="L274">
        <v>601.6</v>
      </c>
    </row>
    <row r="275" spans="1:12" x14ac:dyDescent="0.2">
      <c r="A275" t="s">
        <v>326</v>
      </c>
      <c r="B275" t="s">
        <v>327</v>
      </c>
      <c r="C275" t="s">
        <v>99</v>
      </c>
      <c r="D275" t="s">
        <v>100</v>
      </c>
      <c r="E275" t="s">
        <v>43</v>
      </c>
      <c r="F275">
        <v>52.71</v>
      </c>
      <c r="G275">
        <v>91.4</v>
      </c>
      <c r="H275" t="s">
        <v>102</v>
      </c>
      <c r="I275" t="s">
        <v>328</v>
      </c>
      <c r="J275" s="59">
        <v>41875</v>
      </c>
      <c r="K275" t="s">
        <v>329</v>
      </c>
      <c r="L275">
        <v>52.71</v>
      </c>
    </row>
    <row r="276" spans="1:12" x14ac:dyDescent="0.2">
      <c r="A276" t="s">
        <v>330</v>
      </c>
      <c r="B276" t="s">
        <v>331</v>
      </c>
      <c r="C276" t="s">
        <v>99</v>
      </c>
      <c r="D276" t="s">
        <v>100</v>
      </c>
      <c r="E276" t="s">
        <v>47</v>
      </c>
      <c r="F276">
        <v>982.17</v>
      </c>
      <c r="G276">
        <v>77.099999999999994</v>
      </c>
      <c r="H276" t="s">
        <v>131</v>
      </c>
      <c r="I276" t="s">
        <v>262</v>
      </c>
      <c r="J276" s="59">
        <v>41865</v>
      </c>
      <c r="K276" t="s">
        <v>332</v>
      </c>
      <c r="L276">
        <v>982.17</v>
      </c>
    </row>
    <row r="277" spans="1:12" x14ac:dyDescent="0.2">
      <c r="A277" t="s">
        <v>333</v>
      </c>
      <c r="B277" t="s">
        <v>334</v>
      </c>
      <c r="C277" t="s">
        <v>99</v>
      </c>
      <c r="D277" t="s">
        <v>100</v>
      </c>
      <c r="E277" t="s">
        <v>46</v>
      </c>
      <c r="F277">
        <v>641.20000000000005</v>
      </c>
      <c r="G277">
        <v>69.7</v>
      </c>
      <c r="H277" t="s">
        <v>131</v>
      </c>
      <c r="I277" t="s">
        <v>246</v>
      </c>
      <c r="J277" s="59">
        <v>41829</v>
      </c>
      <c r="K277" t="s">
        <v>335</v>
      </c>
      <c r="L277">
        <v>641.20000000000005</v>
      </c>
    </row>
    <row r="278" spans="1:12" x14ac:dyDescent="0.2">
      <c r="A278" t="s">
        <v>156</v>
      </c>
      <c r="B278" t="s">
        <v>158</v>
      </c>
      <c r="C278" t="s">
        <v>99</v>
      </c>
      <c r="D278" t="s">
        <v>100</v>
      </c>
      <c r="E278" t="s">
        <v>41</v>
      </c>
      <c r="F278">
        <v>14.3</v>
      </c>
      <c r="G278">
        <v>85.3</v>
      </c>
      <c r="H278" t="s">
        <v>115</v>
      </c>
      <c r="I278" t="s">
        <v>106</v>
      </c>
      <c r="J278" s="59">
        <v>41756</v>
      </c>
      <c r="K278" t="s">
        <v>336</v>
      </c>
      <c r="L278">
        <v>14.3</v>
      </c>
    </row>
    <row r="279" spans="1:12" x14ac:dyDescent="0.2">
      <c r="A279" t="s">
        <v>156</v>
      </c>
      <c r="B279" t="s">
        <v>158</v>
      </c>
      <c r="C279" t="s">
        <v>99</v>
      </c>
      <c r="D279" t="s">
        <v>100</v>
      </c>
      <c r="E279" t="s">
        <v>41</v>
      </c>
      <c r="F279">
        <v>14.1</v>
      </c>
      <c r="G279">
        <v>86.5</v>
      </c>
      <c r="H279" t="s">
        <v>115</v>
      </c>
      <c r="I279" t="s">
        <v>154</v>
      </c>
      <c r="J279" s="59">
        <v>41765</v>
      </c>
      <c r="K279" t="s">
        <v>336</v>
      </c>
      <c r="L279">
        <v>14.1</v>
      </c>
    </row>
    <row r="280" spans="1:12" x14ac:dyDescent="0.2">
      <c r="A280" t="s">
        <v>156</v>
      </c>
      <c r="B280" t="s">
        <v>158</v>
      </c>
      <c r="C280" t="s">
        <v>99</v>
      </c>
      <c r="D280" t="s">
        <v>100</v>
      </c>
      <c r="E280" t="s">
        <v>41</v>
      </c>
      <c r="F280">
        <v>14.2</v>
      </c>
      <c r="G280">
        <v>85.9</v>
      </c>
      <c r="H280" t="s">
        <v>115</v>
      </c>
      <c r="I280" t="s">
        <v>103</v>
      </c>
      <c r="J280" s="59">
        <v>41772</v>
      </c>
      <c r="K280" t="s">
        <v>336</v>
      </c>
      <c r="L280">
        <v>14.2</v>
      </c>
    </row>
    <row r="281" spans="1:12" x14ac:dyDescent="0.2">
      <c r="A281" t="s">
        <v>156</v>
      </c>
      <c r="B281" t="s">
        <v>158</v>
      </c>
      <c r="C281" t="s">
        <v>99</v>
      </c>
      <c r="D281" t="s">
        <v>100</v>
      </c>
      <c r="E281" t="s">
        <v>41</v>
      </c>
      <c r="F281">
        <v>14</v>
      </c>
      <c r="G281">
        <v>87.1</v>
      </c>
      <c r="H281" t="s">
        <v>115</v>
      </c>
      <c r="I281" t="s">
        <v>103</v>
      </c>
      <c r="J281" s="59">
        <v>41807</v>
      </c>
      <c r="K281" t="s">
        <v>336</v>
      </c>
      <c r="L281">
        <v>14</v>
      </c>
    </row>
    <row r="282" spans="1:12" x14ac:dyDescent="0.2">
      <c r="A282" t="s">
        <v>156</v>
      </c>
      <c r="B282" t="s">
        <v>158</v>
      </c>
      <c r="C282" t="s">
        <v>99</v>
      </c>
      <c r="D282" t="s">
        <v>100</v>
      </c>
      <c r="E282" t="s">
        <v>41</v>
      </c>
      <c r="F282">
        <v>14.04</v>
      </c>
      <c r="G282">
        <v>86.9</v>
      </c>
      <c r="H282" t="s">
        <v>115</v>
      </c>
      <c r="I282" t="s">
        <v>281</v>
      </c>
      <c r="J282" s="59">
        <v>41813</v>
      </c>
      <c r="K282" t="s">
        <v>336</v>
      </c>
      <c r="L282">
        <v>14.04</v>
      </c>
    </row>
    <row r="283" spans="1:12" x14ac:dyDescent="0.2">
      <c r="A283" t="s">
        <v>156</v>
      </c>
      <c r="B283" t="s">
        <v>158</v>
      </c>
      <c r="C283" t="s">
        <v>99</v>
      </c>
      <c r="D283" t="s">
        <v>100</v>
      </c>
      <c r="E283" t="s">
        <v>41</v>
      </c>
      <c r="F283">
        <v>14.4</v>
      </c>
      <c r="G283">
        <v>84.7</v>
      </c>
      <c r="H283" t="s">
        <v>115</v>
      </c>
      <c r="I283" t="s">
        <v>106</v>
      </c>
      <c r="J283" s="59">
        <v>41868</v>
      </c>
      <c r="K283" t="s">
        <v>336</v>
      </c>
      <c r="L283">
        <v>14.4</v>
      </c>
    </row>
    <row r="284" spans="1:12" x14ac:dyDescent="0.2">
      <c r="A284" t="s">
        <v>156</v>
      </c>
      <c r="B284" t="s">
        <v>158</v>
      </c>
      <c r="C284" t="s">
        <v>99</v>
      </c>
      <c r="D284" t="s">
        <v>100</v>
      </c>
      <c r="E284" t="s">
        <v>41</v>
      </c>
      <c r="F284">
        <v>14.56</v>
      </c>
      <c r="G284">
        <v>83.8</v>
      </c>
      <c r="H284" t="s">
        <v>115</v>
      </c>
      <c r="I284" t="s">
        <v>154</v>
      </c>
      <c r="J284" s="59">
        <v>41875</v>
      </c>
      <c r="K284" t="s">
        <v>336</v>
      </c>
      <c r="L284">
        <v>14.56</v>
      </c>
    </row>
    <row r="285" spans="1:12" x14ac:dyDescent="0.2">
      <c r="A285" t="s">
        <v>156</v>
      </c>
      <c r="B285" t="s">
        <v>158</v>
      </c>
      <c r="C285" t="s">
        <v>99</v>
      </c>
      <c r="D285" t="s">
        <v>100</v>
      </c>
      <c r="E285" t="s">
        <v>42</v>
      </c>
      <c r="F285">
        <v>29.6</v>
      </c>
      <c r="G285">
        <v>85.1</v>
      </c>
      <c r="H285" t="s">
        <v>115</v>
      </c>
      <c r="I285" t="s">
        <v>106</v>
      </c>
      <c r="J285" s="59">
        <v>41756</v>
      </c>
      <c r="K285" t="s">
        <v>336</v>
      </c>
      <c r="L285">
        <v>29.6</v>
      </c>
    </row>
    <row r="286" spans="1:12" x14ac:dyDescent="0.2">
      <c r="A286" t="s">
        <v>156</v>
      </c>
      <c r="B286" t="s">
        <v>158</v>
      </c>
      <c r="C286" t="s">
        <v>99</v>
      </c>
      <c r="D286" t="s">
        <v>100</v>
      </c>
      <c r="E286" t="s">
        <v>42</v>
      </c>
      <c r="F286">
        <v>28.92</v>
      </c>
      <c r="G286">
        <v>87.1</v>
      </c>
      <c r="H286" t="s">
        <v>115</v>
      </c>
      <c r="I286" t="s">
        <v>154</v>
      </c>
      <c r="J286" s="59">
        <v>41765</v>
      </c>
      <c r="K286" t="s">
        <v>336</v>
      </c>
      <c r="L286">
        <v>28.92</v>
      </c>
    </row>
    <row r="287" spans="1:12" x14ac:dyDescent="0.2">
      <c r="A287" t="s">
        <v>156</v>
      </c>
      <c r="B287" t="s">
        <v>158</v>
      </c>
      <c r="C287" t="s">
        <v>99</v>
      </c>
      <c r="D287" t="s">
        <v>100</v>
      </c>
      <c r="E287" t="s">
        <v>42</v>
      </c>
      <c r="F287">
        <v>29.8</v>
      </c>
      <c r="G287">
        <v>84.5</v>
      </c>
      <c r="H287" t="s">
        <v>115</v>
      </c>
      <c r="I287" t="s">
        <v>103</v>
      </c>
      <c r="J287" s="59">
        <v>41793</v>
      </c>
      <c r="K287" t="s">
        <v>336</v>
      </c>
      <c r="L287">
        <v>29.8</v>
      </c>
    </row>
    <row r="288" spans="1:12" x14ac:dyDescent="0.2">
      <c r="A288" t="s">
        <v>156</v>
      </c>
      <c r="B288" t="s">
        <v>158</v>
      </c>
      <c r="C288" t="s">
        <v>99</v>
      </c>
      <c r="D288" t="s">
        <v>100</v>
      </c>
      <c r="E288" t="s">
        <v>42</v>
      </c>
      <c r="F288">
        <v>29.28</v>
      </c>
      <c r="G288">
        <v>86</v>
      </c>
      <c r="H288" t="s">
        <v>115</v>
      </c>
      <c r="I288" t="s">
        <v>281</v>
      </c>
      <c r="J288" s="59">
        <v>41813</v>
      </c>
      <c r="K288" t="s">
        <v>336</v>
      </c>
      <c r="L288">
        <v>29.28</v>
      </c>
    </row>
    <row r="289" spans="1:12" x14ac:dyDescent="0.2">
      <c r="A289" t="s">
        <v>156</v>
      </c>
      <c r="B289" t="s">
        <v>158</v>
      </c>
      <c r="C289" t="s">
        <v>99</v>
      </c>
      <c r="D289" t="s">
        <v>100</v>
      </c>
      <c r="E289" t="s">
        <v>42</v>
      </c>
      <c r="F289">
        <v>30</v>
      </c>
      <c r="G289">
        <v>84</v>
      </c>
      <c r="H289" t="s">
        <v>115</v>
      </c>
      <c r="I289" t="s">
        <v>103</v>
      </c>
      <c r="J289" s="59">
        <v>41851</v>
      </c>
      <c r="K289" t="s">
        <v>336</v>
      </c>
      <c r="L289">
        <v>30</v>
      </c>
    </row>
    <row r="290" spans="1:12" x14ac:dyDescent="0.2">
      <c r="A290" t="s">
        <v>156</v>
      </c>
      <c r="B290" t="s">
        <v>158</v>
      </c>
      <c r="C290" t="s">
        <v>99</v>
      </c>
      <c r="D290" t="s">
        <v>100</v>
      </c>
      <c r="E290" t="s">
        <v>42</v>
      </c>
      <c r="F290">
        <v>29.2</v>
      </c>
      <c r="G290">
        <v>86.3</v>
      </c>
      <c r="H290" t="s">
        <v>115</v>
      </c>
      <c r="I290" t="s">
        <v>106</v>
      </c>
      <c r="J290" s="59">
        <v>41868</v>
      </c>
      <c r="K290" t="s">
        <v>336</v>
      </c>
      <c r="L290">
        <v>29.2</v>
      </c>
    </row>
    <row r="291" spans="1:12" x14ac:dyDescent="0.2">
      <c r="A291" t="s">
        <v>156</v>
      </c>
      <c r="B291" t="s">
        <v>158</v>
      </c>
      <c r="C291" t="s">
        <v>99</v>
      </c>
      <c r="D291" t="s">
        <v>100</v>
      </c>
      <c r="E291" t="s">
        <v>42</v>
      </c>
      <c r="F291">
        <v>29.89</v>
      </c>
      <c r="G291">
        <v>84.3</v>
      </c>
      <c r="H291" t="s">
        <v>115</v>
      </c>
      <c r="I291" t="s">
        <v>154</v>
      </c>
      <c r="J291" s="59">
        <v>41875</v>
      </c>
      <c r="K291" t="s">
        <v>336</v>
      </c>
      <c r="L291">
        <v>29.89</v>
      </c>
    </row>
    <row r="292" spans="1:12" x14ac:dyDescent="0.2">
      <c r="A292" t="s">
        <v>156</v>
      </c>
      <c r="B292" t="s">
        <v>158</v>
      </c>
      <c r="C292" t="s">
        <v>99</v>
      </c>
      <c r="D292" t="s">
        <v>100</v>
      </c>
      <c r="E292" t="s">
        <v>43</v>
      </c>
      <c r="F292">
        <v>68.3</v>
      </c>
      <c r="G292">
        <v>82.4</v>
      </c>
      <c r="H292" t="s">
        <v>115</v>
      </c>
      <c r="I292" t="s">
        <v>103</v>
      </c>
      <c r="J292" s="59">
        <v>41772</v>
      </c>
      <c r="K292" t="s">
        <v>336</v>
      </c>
      <c r="L292">
        <v>68.3</v>
      </c>
    </row>
    <row r="293" spans="1:12" x14ac:dyDescent="0.2">
      <c r="A293" t="s">
        <v>156</v>
      </c>
      <c r="B293" t="s">
        <v>158</v>
      </c>
      <c r="C293" t="s">
        <v>99</v>
      </c>
      <c r="D293" t="s">
        <v>100</v>
      </c>
      <c r="E293" t="s">
        <v>43</v>
      </c>
      <c r="F293">
        <v>68.3</v>
      </c>
      <c r="G293">
        <v>82.4</v>
      </c>
      <c r="H293" t="s">
        <v>115</v>
      </c>
      <c r="I293" t="s">
        <v>103</v>
      </c>
      <c r="J293" s="59">
        <v>41807</v>
      </c>
      <c r="K293" t="s">
        <v>336</v>
      </c>
      <c r="L293">
        <v>68.3</v>
      </c>
    </row>
    <row r="294" spans="1:12" x14ac:dyDescent="0.2">
      <c r="A294" t="s">
        <v>156</v>
      </c>
      <c r="B294" t="s">
        <v>158</v>
      </c>
      <c r="C294" t="s">
        <v>99</v>
      </c>
      <c r="D294" t="s">
        <v>100</v>
      </c>
      <c r="E294" t="s">
        <v>43</v>
      </c>
      <c r="F294">
        <v>69.61</v>
      </c>
      <c r="G294">
        <v>80.8</v>
      </c>
      <c r="H294" t="s">
        <v>115</v>
      </c>
      <c r="I294" t="s">
        <v>281</v>
      </c>
      <c r="J294" s="59">
        <v>41813</v>
      </c>
      <c r="K294" t="s">
        <v>336</v>
      </c>
      <c r="L294">
        <v>69.61</v>
      </c>
    </row>
    <row r="295" spans="1:12" x14ac:dyDescent="0.2">
      <c r="A295" t="s">
        <v>156</v>
      </c>
      <c r="B295" t="s">
        <v>158</v>
      </c>
      <c r="C295" t="s">
        <v>99</v>
      </c>
      <c r="D295" t="s">
        <v>105</v>
      </c>
      <c r="E295" t="s">
        <v>78</v>
      </c>
      <c r="F295">
        <v>18.02</v>
      </c>
      <c r="G295">
        <v>31.9</v>
      </c>
      <c r="H295" t="s">
        <v>115</v>
      </c>
      <c r="I295" t="s">
        <v>103</v>
      </c>
      <c r="J295" s="59">
        <v>41772</v>
      </c>
      <c r="K295" t="s">
        <v>336</v>
      </c>
      <c r="L295">
        <v>18.02</v>
      </c>
    </row>
    <row r="296" spans="1:12" x14ac:dyDescent="0.2">
      <c r="A296" t="s">
        <v>156</v>
      </c>
      <c r="B296" t="s">
        <v>158</v>
      </c>
      <c r="C296" t="s">
        <v>99</v>
      </c>
      <c r="D296" t="s">
        <v>105</v>
      </c>
      <c r="E296" t="s">
        <v>72</v>
      </c>
      <c r="F296">
        <v>7.56</v>
      </c>
      <c r="G296">
        <v>51.4</v>
      </c>
      <c r="H296" t="s">
        <v>115</v>
      </c>
      <c r="I296" t="s">
        <v>103</v>
      </c>
      <c r="J296" s="59">
        <v>41772</v>
      </c>
      <c r="K296" t="s">
        <v>336</v>
      </c>
      <c r="L296">
        <v>7.56</v>
      </c>
    </row>
    <row r="297" spans="1:12" x14ac:dyDescent="0.2">
      <c r="A297" t="s">
        <v>134</v>
      </c>
      <c r="B297" t="s">
        <v>135</v>
      </c>
      <c r="C297" t="s">
        <v>99</v>
      </c>
      <c r="D297" t="s">
        <v>100</v>
      </c>
      <c r="E297" t="s">
        <v>41</v>
      </c>
      <c r="F297">
        <v>24.8</v>
      </c>
      <c r="G297">
        <v>51.3</v>
      </c>
      <c r="H297" t="s">
        <v>126</v>
      </c>
      <c r="I297" t="s">
        <v>103</v>
      </c>
      <c r="J297" s="59">
        <v>41772</v>
      </c>
      <c r="K297" t="s">
        <v>337</v>
      </c>
      <c r="L297">
        <v>24.8</v>
      </c>
    </row>
    <row r="298" spans="1:12" x14ac:dyDescent="0.2">
      <c r="A298" t="s">
        <v>338</v>
      </c>
      <c r="B298" t="s">
        <v>339</v>
      </c>
      <c r="C298" t="s">
        <v>99</v>
      </c>
      <c r="D298" t="s">
        <v>100</v>
      </c>
      <c r="E298" t="s">
        <v>155</v>
      </c>
      <c r="F298">
        <v>330.8</v>
      </c>
      <c r="G298">
        <v>69.599999999999994</v>
      </c>
      <c r="H298" t="s">
        <v>118</v>
      </c>
      <c r="I298" t="s">
        <v>244</v>
      </c>
      <c r="J298" s="59">
        <v>41822</v>
      </c>
      <c r="K298" t="s">
        <v>340</v>
      </c>
      <c r="L298">
        <v>330.8</v>
      </c>
    </row>
    <row r="299" spans="1:12" x14ac:dyDescent="0.2">
      <c r="A299" t="s">
        <v>341</v>
      </c>
      <c r="B299" t="s">
        <v>342</v>
      </c>
      <c r="C299" t="s">
        <v>99</v>
      </c>
      <c r="D299" t="s">
        <v>100</v>
      </c>
      <c r="E299" t="s">
        <v>46</v>
      </c>
      <c r="F299">
        <v>568.6</v>
      </c>
      <c r="G299">
        <v>80.099999999999994</v>
      </c>
      <c r="H299" t="s">
        <v>118</v>
      </c>
      <c r="I299" t="s">
        <v>246</v>
      </c>
      <c r="J299" s="59">
        <v>41829</v>
      </c>
      <c r="K299" t="s">
        <v>343</v>
      </c>
      <c r="L299">
        <v>568.6</v>
      </c>
    </row>
    <row r="300" spans="1:12" x14ac:dyDescent="0.2">
      <c r="A300" t="s">
        <v>124</v>
      </c>
      <c r="B300" t="s">
        <v>125</v>
      </c>
      <c r="C300" t="s">
        <v>99</v>
      </c>
      <c r="D300" t="s">
        <v>100</v>
      </c>
      <c r="E300" t="s">
        <v>101</v>
      </c>
      <c r="F300">
        <v>915.9</v>
      </c>
      <c r="G300">
        <v>0</v>
      </c>
      <c r="H300" t="s">
        <v>126</v>
      </c>
      <c r="I300" t="s">
        <v>103</v>
      </c>
      <c r="J300" s="59">
        <v>41772</v>
      </c>
      <c r="K300" t="s">
        <v>344</v>
      </c>
      <c r="L300">
        <v>915.9</v>
      </c>
    </row>
    <row r="301" spans="1:12" x14ac:dyDescent="0.2">
      <c r="A301" t="s">
        <v>124</v>
      </c>
      <c r="B301" t="s">
        <v>125</v>
      </c>
      <c r="C301" t="s">
        <v>99</v>
      </c>
      <c r="D301" t="s">
        <v>100</v>
      </c>
      <c r="E301" t="s">
        <v>101</v>
      </c>
      <c r="F301">
        <v>988.1</v>
      </c>
      <c r="G301">
        <v>0</v>
      </c>
      <c r="H301" t="s">
        <v>126</v>
      </c>
      <c r="I301" t="s">
        <v>103</v>
      </c>
      <c r="J301" s="59">
        <v>41807</v>
      </c>
      <c r="K301" t="s">
        <v>344</v>
      </c>
      <c r="L301">
        <v>988.1</v>
      </c>
    </row>
    <row r="302" spans="1:12" x14ac:dyDescent="0.2">
      <c r="A302" t="s">
        <v>124</v>
      </c>
      <c r="B302" t="s">
        <v>125</v>
      </c>
      <c r="C302" t="s">
        <v>99</v>
      </c>
      <c r="D302" t="s">
        <v>105</v>
      </c>
      <c r="E302" t="s">
        <v>72</v>
      </c>
      <c r="F302">
        <v>4.43</v>
      </c>
      <c r="G302">
        <v>0</v>
      </c>
      <c r="H302" t="s">
        <v>126</v>
      </c>
      <c r="I302" t="s">
        <v>103</v>
      </c>
      <c r="J302" s="59">
        <v>41793</v>
      </c>
      <c r="K302" t="s">
        <v>344</v>
      </c>
      <c r="L302">
        <v>4.43</v>
      </c>
    </row>
    <row r="303" spans="1:12" x14ac:dyDescent="0.2">
      <c r="A303" t="s">
        <v>124</v>
      </c>
      <c r="B303" t="s">
        <v>125</v>
      </c>
      <c r="C303" t="s">
        <v>99</v>
      </c>
      <c r="D303" t="s">
        <v>105</v>
      </c>
      <c r="E303" t="s">
        <v>53</v>
      </c>
      <c r="F303">
        <v>2.23</v>
      </c>
      <c r="G303">
        <v>45.3</v>
      </c>
      <c r="H303" t="s">
        <v>126</v>
      </c>
      <c r="I303" t="s">
        <v>103</v>
      </c>
      <c r="J303" s="59">
        <v>41772</v>
      </c>
      <c r="K303" t="s">
        <v>344</v>
      </c>
      <c r="L303">
        <v>2.23</v>
      </c>
    </row>
    <row r="304" spans="1:12" x14ac:dyDescent="0.2">
      <c r="A304" t="s">
        <v>124</v>
      </c>
      <c r="B304" t="s">
        <v>125</v>
      </c>
      <c r="C304" t="s">
        <v>99</v>
      </c>
      <c r="D304" t="s">
        <v>105</v>
      </c>
      <c r="E304" t="s">
        <v>53</v>
      </c>
      <c r="F304">
        <v>2.11</v>
      </c>
      <c r="G304">
        <v>42.9</v>
      </c>
      <c r="H304" t="s">
        <v>126</v>
      </c>
      <c r="I304" t="s">
        <v>103</v>
      </c>
      <c r="J304" s="59">
        <v>41793</v>
      </c>
      <c r="K304" t="s">
        <v>344</v>
      </c>
      <c r="L304">
        <v>2.11</v>
      </c>
    </row>
    <row r="305" spans="1:12" x14ac:dyDescent="0.2">
      <c r="A305" t="s">
        <v>124</v>
      </c>
      <c r="B305" t="s">
        <v>125</v>
      </c>
      <c r="C305" t="s">
        <v>99</v>
      </c>
      <c r="D305" t="s">
        <v>105</v>
      </c>
      <c r="E305" t="s">
        <v>53</v>
      </c>
      <c r="F305">
        <v>2.2400000000000002</v>
      </c>
      <c r="G305">
        <v>45.5</v>
      </c>
      <c r="H305" t="s">
        <v>126</v>
      </c>
      <c r="I305" t="s">
        <v>103</v>
      </c>
      <c r="J305" s="59">
        <v>41851</v>
      </c>
      <c r="K305" t="s">
        <v>344</v>
      </c>
      <c r="L305">
        <v>2.2400000000000002</v>
      </c>
    </row>
    <row r="306" spans="1:12" x14ac:dyDescent="0.2">
      <c r="A306" t="s">
        <v>124</v>
      </c>
      <c r="B306" t="s">
        <v>125</v>
      </c>
      <c r="C306" t="s">
        <v>99</v>
      </c>
      <c r="D306" t="s">
        <v>105</v>
      </c>
      <c r="E306" t="s">
        <v>54</v>
      </c>
      <c r="F306">
        <v>5.05</v>
      </c>
      <c r="G306">
        <v>49.3</v>
      </c>
      <c r="H306" t="s">
        <v>126</v>
      </c>
      <c r="I306" t="s">
        <v>103</v>
      </c>
      <c r="J306" s="59">
        <v>41807</v>
      </c>
      <c r="K306" t="s">
        <v>344</v>
      </c>
      <c r="L306">
        <v>5.05</v>
      </c>
    </row>
    <row r="307" spans="1:12" x14ac:dyDescent="0.2">
      <c r="A307" t="s">
        <v>345</v>
      </c>
      <c r="B307" t="s">
        <v>346</v>
      </c>
      <c r="C307" t="s">
        <v>99</v>
      </c>
      <c r="D307" t="s">
        <v>100</v>
      </c>
      <c r="E307" t="s">
        <v>46</v>
      </c>
      <c r="F307">
        <v>680.1</v>
      </c>
      <c r="G307">
        <v>68.5</v>
      </c>
      <c r="H307" t="s">
        <v>138</v>
      </c>
      <c r="I307" t="s">
        <v>246</v>
      </c>
      <c r="J307" s="59">
        <v>41829</v>
      </c>
      <c r="K307" t="s">
        <v>347</v>
      </c>
      <c r="L307">
        <v>680.1</v>
      </c>
    </row>
    <row r="308" spans="1:12" x14ac:dyDescent="0.2">
      <c r="A308" t="s">
        <v>97</v>
      </c>
      <c r="B308" t="s">
        <v>348</v>
      </c>
      <c r="C308" t="s">
        <v>99</v>
      </c>
      <c r="D308" t="s">
        <v>100</v>
      </c>
      <c r="E308" t="s">
        <v>155</v>
      </c>
      <c r="F308">
        <v>348.8</v>
      </c>
      <c r="G308">
        <v>69.599999999999994</v>
      </c>
      <c r="H308" t="s">
        <v>138</v>
      </c>
      <c r="I308" t="s">
        <v>244</v>
      </c>
      <c r="J308" s="59">
        <v>41822</v>
      </c>
      <c r="K308" t="s">
        <v>349</v>
      </c>
      <c r="L308">
        <v>348.8</v>
      </c>
    </row>
    <row r="309" spans="1:12" x14ac:dyDescent="0.2">
      <c r="A309" t="s">
        <v>196</v>
      </c>
      <c r="B309" t="s">
        <v>197</v>
      </c>
      <c r="C309" t="s">
        <v>99</v>
      </c>
      <c r="D309" t="s">
        <v>100</v>
      </c>
      <c r="E309" t="s">
        <v>41</v>
      </c>
      <c r="F309">
        <v>13.7</v>
      </c>
      <c r="G309">
        <v>75.400000000000006</v>
      </c>
      <c r="H309" t="s">
        <v>138</v>
      </c>
      <c r="I309" t="s">
        <v>108</v>
      </c>
      <c r="J309" s="59">
        <v>41795</v>
      </c>
      <c r="K309" t="s">
        <v>350</v>
      </c>
      <c r="L309">
        <v>13.7</v>
      </c>
    </row>
    <row r="310" spans="1:12" x14ac:dyDescent="0.2">
      <c r="A310" t="s">
        <v>196</v>
      </c>
      <c r="B310" t="s">
        <v>197</v>
      </c>
      <c r="C310" t="s">
        <v>99</v>
      </c>
      <c r="D310" t="s">
        <v>100</v>
      </c>
      <c r="E310" t="s">
        <v>42</v>
      </c>
      <c r="F310">
        <v>27.17</v>
      </c>
      <c r="G310">
        <v>77.3</v>
      </c>
      <c r="H310" t="s">
        <v>138</v>
      </c>
      <c r="I310" t="s">
        <v>108</v>
      </c>
      <c r="J310" s="59">
        <v>41837</v>
      </c>
      <c r="K310" t="s">
        <v>350</v>
      </c>
      <c r="L310">
        <v>27.17</v>
      </c>
    </row>
    <row r="311" spans="1:12" x14ac:dyDescent="0.2">
      <c r="A311" t="s">
        <v>196</v>
      </c>
      <c r="B311" t="s">
        <v>197</v>
      </c>
      <c r="C311" t="s">
        <v>99</v>
      </c>
      <c r="D311" t="s">
        <v>100</v>
      </c>
      <c r="E311" t="s">
        <v>42</v>
      </c>
      <c r="F311">
        <v>26.9</v>
      </c>
      <c r="G311">
        <v>78</v>
      </c>
      <c r="H311" t="s">
        <v>138</v>
      </c>
      <c r="I311" t="s">
        <v>103</v>
      </c>
      <c r="J311" s="59">
        <v>41851</v>
      </c>
      <c r="K311" t="s">
        <v>350</v>
      </c>
      <c r="L311">
        <v>26.9</v>
      </c>
    </row>
    <row r="312" spans="1:12" x14ac:dyDescent="0.2">
      <c r="A312" t="s">
        <v>196</v>
      </c>
      <c r="B312" t="s">
        <v>197</v>
      </c>
      <c r="C312" t="s">
        <v>99</v>
      </c>
      <c r="D312" t="s">
        <v>100</v>
      </c>
      <c r="E312" t="s">
        <v>43</v>
      </c>
      <c r="F312">
        <v>59.08</v>
      </c>
      <c r="G312">
        <v>78.7</v>
      </c>
      <c r="H312" t="s">
        <v>138</v>
      </c>
      <c r="I312" t="s">
        <v>108</v>
      </c>
      <c r="J312" s="59">
        <v>41816</v>
      </c>
      <c r="K312" t="s">
        <v>350</v>
      </c>
      <c r="L312">
        <v>59.08</v>
      </c>
    </row>
    <row r="313" spans="1:12" x14ac:dyDescent="0.2">
      <c r="A313" t="s">
        <v>196</v>
      </c>
      <c r="B313" t="s">
        <v>197</v>
      </c>
      <c r="C313" t="s">
        <v>99</v>
      </c>
      <c r="D313" t="s">
        <v>100</v>
      </c>
      <c r="E313" t="s">
        <v>44</v>
      </c>
      <c r="F313">
        <v>135.35</v>
      </c>
      <c r="G313">
        <v>79.3</v>
      </c>
      <c r="H313" t="s">
        <v>138</v>
      </c>
      <c r="I313" t="s">
        <v>106</v>
      </c>
      <c r="J313" s="59">
        <v>41777</v>
      </c>
      <c r="K313" t="s">
        <v>350</v>
      </c>
      <c r="L313">
        <v>135.35</v>
      </c>
    </row>
    <row r="314" spans="1:12" x14ac:dyDescent="0.2">
      <c r="A314" t="s">
        <v>196</v>
      </c>
      <c r="B314" t="s">
        <v>197</v>
      </c>
      <c r="C314" t="s">
        <v>99</v>
      </c>
      <c r="D314" t="s">
        <v>100</v>
      </c>
      <c r="E314" t="s">
        <v>44</v>
      </c>
      <c r="F314">
        <v>135</v>
      </c>
      <c r="G314">
        <v>79.5</v>
      </c>
      <c r="H314" t="s">
        <v>138</v>
      </c>
      <c r="I314" t="s">
        <v>103</v>
      </c>
      <c r="J314" s="59">
        <v>41793</v>
      </c>
      <c r="K314" t="s">
        <v>350</v>
      </c>
      <c r="L314">
        <v>135</v>
      </c>
    </row>
    <row r="315" spans="1:12" x14ac:dyDescent="0.2">
      <c r="A315" t="s">
        <v>196</v>
      </c>
      <c r="B315" t="s">
        <v>197</v>
      </c>
      <c r="C315" t="s">
        <v>99</v>
      </c>
      <c r="D315" t="s">
        <v>100</v>
      </c>
      <c r="E315" t="s">
        <v>44</v>
      </c>
      <c r="F315">
        <v>132.41</v>
      </c>
      <c r="G315">
        <v>81.099999999999994</v>
      </c>
      <c r="H315" t="s">
        <v>138</v>
      </c>
      <c r="I315" t="s">
        <v>108</v>
      </c>
      <c r="J315" s="59">
        <v>41837</v>
      </c>
      <c r="K315" t="s">
        <v>350</v>
      </c>
      <c r="L315">
        <v>132.41</v>
      </c>
    </row>
    <row r="316" spans="1:12" x14ac:dyDescent="0.2">
      <c r="A316" t="s">
        <v>196</v>
      </c>
      <c r="B316" t="s">
        <v>197</v>
      </c>
      <c r="C316" t="s">
        <v>99</v>
      </c>
      <c r="D316" t="s">
        <v>100</v>
      </c>
      <c r="E316" t="s">
        <v>44</v>
      </c>
      <c r="F316">
        <v>133.80000000000001</v>
      </c>
      <c r="G316">
        <v>80.2</v>
      </c>
      <c r="H316" t="s">
        <v>138</v>
      </c>
      <c r="I316" t="s">
        <v>103</v>
      </c>
      <c r="J316" s="59">
        <v>41851</v>
      </c>
      <c r="K316" t="s">
        <v>350</v>
      </c>
      <c r="L316">
        <v>133.80000000000001</v>
      </c>
    </row>
    <row r="317" spans="1:12" x14ac:dyDescent="0.2">
      <c r="A317" t="s">
        <v>196</v>
      </c>
      <c r="B317" t="s">
        <v>197</v>
      </c>
      <c r="C317" t="s">
        <v>99</v>
      </c>
      <c r="D317" t="s">
        <v>100</v>
      </c>
      <c r="E317" t="s">
        <v>45</v>
      </c>
      <c r="F317">
        <v>291.39999999999998</v>
      </c>
      <c r="G317">
        <v>75.3</v>
      </c>
      <c r="H317" t="s">
        <v>138</v>
      </c>
      <c r="I317" t="s">
        <v>106</v>
      </c>
      <c r="J317" s="59">
        <v>41756</v>
      </c>
      <c r="K317" t="s">
        <v>350</v>
      </c>
      <c r="L317">
        <v>291.39999999999998</v>
      </c>
    </row>
    <row r="318" spans="1:12" x14ac:dyDescent="0.2">
      <c r="A318" t="s">
        <v>196</v>
      </c>
      <c r="B318" t="s">
        <v>197</v>
      </c>
      <c r="C318" t="s">
        <v>99</v>
      </c>
      <c r="D318" t="s">
        <v>100</v>
      </c>
      <c r="E318" t="s">
        <v>45</v>
      </c>
      <c r="F318">
        <v>288.7</v>
      </c>
      <c r="G318">
        <v>76</v>
      </c>
      <c r="H318" t="s">
        <v>138</v>
      </c>
      <c r="I318" t="s">
        <v>103</v>
      </c>
      <c r="J318" s="59">
        <v>41772</v>
      </c>
      <c r="K318" t="s">
        <v>350</v>
      </c>
      <c r="L318">
        <v>288.7</v>
      </c>
    </row>
    <row r="319" spans="1:12" x14ac:dyDescent="0.2">
      <c r="A319" t="s">
        <v>196</v>
      </c>
      <c r="B319" t="s">
        <v>197</v>
      </c>
      <c r="C319" t="s">
        <v>99</v>
      </c>
      <c r="D319" t="s">
        <v>100</v>
      </c>
      <c r="E319" t="s">
        <v>45</v>
      </c>
      <c r="F319">
        <v>285.64999999999998</v>
      </c>
      <c r="G319">
        <v>76.8</v>
      </c>
      <c r="H319" t="s">
        <v>138</v>
      </c>
      <c r="I319" t="s">
        <v>106</v>
      </c>
      <c r="J319" s="59">
        <v>41777</v>
      </c>
      <c r="K319" t="s">
        <v>350</v>
      </c>
      <c r="L319">
        <v>285.64999999999998</v>
      </c>
    </row>
    <row r="320" spans="1:12" x14ac:dyDescent="0.2">
      <c r="A320" t="s">
        <v>196</v>
      </c>
      <c r="B320" t="s">
        <v>197</v>
      </c>
      <c r="C320" t="s">
        <v>99</v>
      </c>
      <c r="D320" t="s">
        <v>100</v>
      </c>
      <c r="E320" t="s">
        <v>155</v>
      </c>
      <c r="F320">
        <v>304.8</v>
      </c>
      <c r="G320">
        <v>77.900000000000006</v>
      </c>
      <c r="H320" t="s">
        <v>138</v>
      </c>
      <c r="I320" t="s">
        <v>244</v>
      </c>
      <c r="J320" s="59">
        <v>41822</v>
      </c>
      <c r="K320" t="s">
        <v>350</v>
      </c>
      <c r="L320">
        <v>304.8</v>
      </c>
    </row>
    <row r="321" spans="1:12" x14ac:dyDescent="0.2">
      <c r="A321" t="s">
        <v>196</v>
      </c>
      <c r="B321" t="s">
        <v>197</v>
      </c>
      <c r="C321" t="s">
        <v>99</v>
      </c>
      <c r="D321" t="s">
        <v>100</v>
      </c>
      <c r="E321" t="s">
        <v>46</v>
      </c>
      <c r="F321">
        <v>634.4</v>
      </c>
      <c r="G321">
        <v>73.900000000000006</v>
      </c>
      <c r="H321" t="s">
        <v>138</v>
      </c>
      <c r="I321" t="s">
        <v>103</v>
      </c>
      <c r="J321" s="59">
        <v>41793</v>
      </c>
      <c r="K321" t="s">
        <v>350</v>
      </c>
      <c r="L321">
        <v>634.4</v>
      </c>
    </row>
    <row r="322" spans="1:12" x14ac:dyDescent="0.2">
      <c r="A322" t="s">
        <v>196</v>
      </c>
      <c r="B322" t="s">
        <v>197</v>
      </c>
      <c r="C322" t="s">
        <v>99</v>
      </c>
      <c r="D322" t="s">
        <v>100</v>
      </c>
      <c r="E322" t="s">
        <v>46</v>
      </c>
      <c r="F322">
        <v>618.4</v>
      </c>
      <c r="G322">
        <v>75.900000000000006</v>
      </c>
      <c r="H322" t="s">
        <v>138</v>
      </c>
      <c r="I322" t="s">
        <v>246</v>
      </c>
      <c r="J322" s="59">
        <v>41829</v>
      </c>
      <c r="K322" t="s">
        <v>350</v>
      </c>
      <c r="L322">
        <v>618.4</v>
      </c>
    </row>
    <row r="323" spans="1:12" x14ac:dyDescent="0.2">
      <c r="A323" t="s">
        <v>196</v>
      </c>
      <c r="B323" t="s">
        <v>197</v>
      </c>
      <c r="C323" t="s">
        <v>99</v>
      </c>
      <c r="D323" t="s">
        <v>105</v>
      </c>
      <c r="E323" t="s">
        <v>53</v>
      </c>
      <c r="F323">
        <v>4.42</v>
      </c>
      <c r="G323">
        <v>55.5</v>
      </c>
      <c r="H323" t="s">
        <v>138</v>
      </c>
      <c r="I323" t="s">
        <v>108</v>
      </c>
      <c r="J323" s="59">
        <v>41795</v>
      </c>
      <c r="K323" t="s">
        <v>350</v>
      </c>
      <c r="L323">
        <v>4.42</v>
      </c>
    </row>
    <row r="324" spans="1:12" x14ac:dyDescent="0.2">
      <c r="A324" t="s">
        <v>196</v>
      </c>
      <c r="B324" t="s">
        <v>197</v>
      </c>
      <c r="C324" t="s">
        <v>99</v>
      </c>
      <c r="D324" t="s">
        <v>105</v>
      </c>
      <c r="E324" t="s">
        <v>54</v>
      </c>
      <c r="F324">
        <v>9.59</v>
      </c>
      <c r="G324">
        <v>56.9</v>
      </c>
      <c r="H324" t="s">
        <v>138</v>
      </c>
      <c r="I324" t="s">
        <v>108</v>
      </c>
      <c r="J324" s="59">
        <v>41816</v>
      </c>
      <c r="K324" t="s">
        <v>350</v>
      </c>
      <c r="L324">
        <v>9.59</v>
      </c>
    </row>
    <row r="325" spans="1:12" x14ac:dyDescent="0.2">
      <c r="A325" t="s">
        <v>196</v>
      </c>
      <c r="B325" t="s">
        <v>197</v>
      </c>
      <c r="C325" t="s">
        <v>99</v>
      </c>
      <c r="D325" t="s">
        <v>105</v>
      </c>
      <c r="E325" t="s">
        <v>55</v>
      </c>
      <c r="F325">
        <v>1.3</v>
      </c>
      <c r="G325">
        <v>59.4</v>
      </c>
      <c r="H325" t="s">
        <v>138</v>
      </c>
      <c r="I325" t="s">
        <v>106</v>
      </c>
      <c r="J325" s="59">
        <v>41756</v>
      </c>
      <c r="K325" t="s">
        <v>350</v>
      </c>
      <c r="L325">
        <v>1.3</v>
      </c>
    </row>
    <row r="326" spans="1:12" x14ac:dyDescent="0.2">
      <c r="A326" t="s">
        <v>174</v>
      </c>
      <c r="B326" t="s">
        <v>175</v>
      </c>
      <c r="C326" t="s">
        <v>99</v>
      </c>
      <c r="D326" t="s">
        <v>100</v>
      </c>
      <c r="E326" t="s">
        <v>49</v>
      </c>
      <c r="F326">
        <v>25.02</v>
      </c>
      <c r="G326">
        <v>51.6</v>
      </c>
      <c r="H326" t="s">
        <v>131</v>
      </c>
      <c r="I326" t="s">
        <v>106</v>
      </c>
      <c r="J326" s="59">
        <v>41777</v>
      </c>
      <c r="K326" t="s">
        <v>28</v>
      </c>
      <c r="L326">
        <v>25.02</v>
      </c>
    </row>
    <row r="327" spans="1:12" x14ac:dyDescent="0.2">
      <c r="A327" t="s">
        <v>174</v>
      </c>
      <c r="B327" t="s">
        <v>175</v>
      </c>
      <c r="C327" t="s">
        <v>99</v>
      </c>
      <c r="D327" t="s">
        <v>100</v>
      </c>
      <c r="E327" t="s">
        <v>113</v>
      </c>
      <c r="F327">
        <v>67.97</v>
      </c>
      <c r="G327">
        <v>68.8</v>
      </c>
      <c r="H327" t="s">
        <v>131</v>
      </c>
      <c r="I327" t="s">
        <v>106</v>
      </c>
      <c r="J327" s="59">
        <v>41777</v>
      </c>
      <c r="K327" t="s">
        <v>28</v>
      </c>
      <c r="L327">
        <v>67.97</v>
      </c>
    </row>
    <row r="328" spans="1:12" x14ac:dyDescent="0.2">
      <c r="A328" t="s">
        <v>174</v>
      </c>
      <c r="B328" t="s">
        <v>175</v>
      </c>
      <c r="C328" t="s">
        <v>99</v>
      </c>
      <c r="D328" t="s">
        <v>100</v>
      </c>
      <c r="E328" t="s">
        <v>113</v>
      </c>
      <c r="F328">
        <v>69.7</v>
      </c>
      <c r="G328">
        <v>67.099999999999994</v>
      </c>
      <c r="H328" t="s">
        <v>131</v>
      </c>
      <c r="I328" t="s">
        <v>106</v>
      </c>
      <c r="J328" s="59">
        <v>41868</v>
      </c>
      <c r="K328" t="s">
        <v>28</v>
      </c>
      <c r="L328">
        <v>69.7</v>
      </c>
    </row>
    <row r="329" spans="1:12" x14ac:dyDescent="0.2">
      <c r="A329" t="s">
        <v>174</v>
      </c>
      <c r="B329" t="s">
        <v>175</v>
      </c>
      <c r="C329" t="s">
        <v>99</v>
      </c>
      <c r="D329" t="s">
        <v>100</v>
      </c>
      <c r="E329" t="s">
        <v>113</v>
      </c>
      <c r="F329">
        <v>66.5</v>
      </c>
      <c r="G329">
        <v>70.3</v>
      </c>
      <c r="H329" t="s">
        <v>131</v>
      </c>
      <c r="I329" t="s">
        <v>253</v>
      </c>
      <c r="J329" s="59">
        <v>41872</v>
      </c>
      <c r="K329" t="s">
        <v>28</v>
      </c>
      <c r="L329">
        <v>66.5</v>
      </c>
    </row>
    <row r="330" spans="1:12" x14ac:dyDescent="0.2">
      <c r="A330" t="s">
        <v>174</v>
      </c>
      <c r="B330" t="s">
        <v>175</v>
      </c>
      <c r="C330" t="s">
        <v>99</v>
      </c>
      <c r="D330" t="s">
        <v>100</v>
      </c>
      <c r="E330" t="s">
        <v>52</v>
      </c>
      <c r="F330">
        <v>727.85</v>
      </c>
      <c r="G330">
        <v>65.099999999999994</v>
      </c>
      <c r="H330" t="s">
        <v>131</v>
      </c>
      <c r="I330" t="s">
        <v>106</v>
      </c>
      <c r="J330" s="59">
        <v>41777</v>
      </c>
      <c r="K330" t="s">
        <v>28</v>
      </c>
      <c r="L330">
        <v>727.85</v>
      </c>
    </row>
    <row r="331" spans="1:12" x14ac:dyDescent="0.2">
      <c r="A331" t="s">
        <v>174</v>
      </c>
      <c r="B331" t="s">
        <v>175</v>
      </c>
      <c r="C331" t="s">
        <v>99</v>
      </c>
      <c r="D331" t="s">
        <v>100</v>
      </c>
      <c r="E331" t="s">
        <v>46</v>
      </c>
      <c r="F331">
        <v>620.70000000000005</v>
      </c>
      <c r="G331">
        <v>70.900000000000006</v>
      </c>
      <c r="H331" t="s">
        <v>131</v>
      </c>
      <c r="I331" t="s">
        <v>246</v>
      </c>
      <c r="J331" s="59">
        <v>41829</v>
      </c>
      <c r="K331" t="s">
        <v>28</v>
      </c>
      <c r="L331">
        <v>620.70000000000005</v>
      </c>
    </row>
    <row r="332" spans="1:12" x14ac:dyDescent="0.2">
      <c r="A332" t="s">
        <v>273</v>
      </c>
      <c r="B332" t="s">
        <v>351</v>
      </c>
      <c r="C332" t="s">
        <v>99</v>
      </c>
      <c r="D332" t="s">
        <v>100</v>
      </c>
      <c r="E332" t="s">
        <v>155</v>
      </c>
      <c r="F332">
        <v>349.4</v>
      </c>
      <c r="G332">
        <v>69.5</v>
      </c>
      <c r="H332" t="s">
        <v>138</v>
      </c>
      <c r="I332" t="s">
        <v>244</v>
      </c>
      <c r="J332" s="59">
        <v>41822</v>
      </c>
      <c r="K332" t="s">
        <v>352</v>
      </c>
      <c r="L332">
        <v>349.4</v>
      </c>
    </row>
    <row r="333" spans="1:12" x14ac:dyDescent="0.2">
      <c r="A333" t="s">
        <v>273</v>
      </c>
      <c r="B333" t="s">
        <v>351</v>
      </c>
      <c r="C333" t="s">
        <v>99</v>
      </c>
      <c r="D333" t="s">
        <v>100</v>
      </c>
      <c r="E333" t="s">
        <v>46</v>
      </c>
      <c r="F333">
        <v>689.5</v>
      </c>
      <c r="G333">
        <v>69.599999999999994</v>
      </c>
      <c r="H333" t="s">
        <v>138</v>
      </c>
      <c r="I333" t="s">
        <v>246</v>
      </c>
      <c r="J333" s="59">
        <v>41829</v>
      </c>
      <c r="K333" t="s">
        <v>352</v>
      </c>
      <c r="L333">
        <v>689.5</v>
      </c>
    </row>
    <row r="334" spans="1:12" x14ac:dyDescent="0.2">
      <c r="A334" t="s">
        <v>202</v>
      </c>
      <c r="B334" t="s">
        <v>203</v>
      </c>
      <c r="C334" t="s">
        <v>99</v>
      </c>
      <c r="D334" t="s">
        <v>100</v>
      </c>
      <c r="E334" t="s">
        <v>41</v>
      </c>
      <c r="F334">
        <v>12</v>
      </c>
      <c r="G334">
        <v>81.599999999999994</v>
      </c>
      <c r="H334" t="s">
        <v>131</v>
      </c>
      <c r="I334" t="s">
        <v>106</v>
      </c>
      <c r="J334" s="59">
        <v>41756</v>
      </c>
      <c r="K334" t="s">
        <v>24</v>
      </c>
      <c r="L334">
        <v>12</v>
      </c>
    </row>
    <row r="335" spans="1:12" x14ac:dyDescent="0.2">
      <c r="A335" t="s">
        <v>202</v>
      </c>
      <c r="B335" t="s">
        <v>203</v>
      </c>
      <c r="C335" t="s">
        <v>99</v>
      </c>
      <c r="D335" t="s">
        <v>100</v>
      </c>
      <c r="E335" t="s">
        <v>41</v>
      </c>
      <c r="F335">
        <v>11.8</v>
      </c>
      <c r="G335">
        <v>83</v>
      </c>
      <c r="H335" t="s">
        <v>131</v>
      </c>
      <c r="I335" t="s">
        <v>154</v>
      </c>
      <c r="J335" s="59">
        <v>41765</v>
      </c>
      <c r="K335" t="s">
        <v>24</v>
      </c>
      <c r="L335">
        <v>11.8</v>
      </c>
    </row>
    <row r="336" spans="1:12" x14ac:dyDescent="0.2">
      <c r="A336" t="s">
        <v>202</v>
      </c>
      <c r="B336" t="s">
        <v>203</v>
      </c>
      <c r="C336" t="s">
        <v>99</v>
      </c>
      <c r="D336" t="s">
        <v>100</v>
      </c>
      <c r="E336" t="s">
        <v>41</v>
      </c>
      <c r="F336">
        <v>11.74</v>
      </c>
      <c r="G336">
        <v>83.4</v>
      </c>
      <c r="H336" t="s">
        <v>131</v>
      </c>
      <c r="I336" t="s">
        <v>108</v>
      </c>
      <c r="J336" s="59">
        <v>41767</v>
      </c>
      <c r="K336" t="s">
        <v>24</v>
      </c>
      <c r="L336">
        <v>11.74</v>
      </c>
    </row>
    <row r="337" spans="1:12" x14ac:dyDescent="0.2">
      <c r="A337" t="s">
        <v>202</v>
      </c>
      <c r="B337" t="s">
        <v>203</v>
      </c>
      <c r="C337" t="s">
        <v>99</v>
      </c>
      <c r="D337" t="s">
        <v>100</v>
      </c>
      <c r="E337" t="s">
        <v>41</v>
      </c>
      <c r="F337">
        <v>11.9</v>
      </c>
      <c r="G337">
        <v>82.3</v>
      </c>
      <c r="H337" t="s">
        <v>131</v>
      </c>
      <c r="I337" t="s">
        <v>106</v>
      </c>
      <c r="J337" s="59">
        <v>41812</v>
      </c>
      <c r="K337" t="s">
        <v>24</v>
      </c>
      <c r="L337">
        <v>11.9</v>
      </c>
    </row>
    <row r="338" spans="1:12" x14ac:dyDescent="0.2">
      <c r="A338" t="s">
        <v>202</v>
      </c>
      <c r="B338" t="s">
        <v>203</v>
      </c>
      <c r="C338" t="s">
        <v>99</v>
      </c>
      <c r="D338" t="s">
        <v>100</v>
      </c>
      <c r="E338" t="s">
        <v>41</v>
      </c>
      <c r="F338">
        <v>11.95</v>
      </c>
      <c r="G338">
        <v>81.900000000000006</v>
      </c>
      <c r="H338" t="s">
        <v>131</v>
      </c>
      <c r="I338" t="s">
        <v>353</v>
      </c>
      <c r="J338" s="59">
        <v>41813</v>
      </c>
      <c r="K338" t="s">
        <v>24</v>
      </c>
      <c r="L338">
        <v>11.95</v>
      </c>
    </row>
    <row r="339" spans="1:12" x14ac:dyDescent="0.2">
      <c r="A339" t="s">
        <v>202</v>
      </c>
      <c r="B339" t="s">
        <v>203</v>
      </c>
      <c r="C339" t="s">
        <v>99</v>
      </c>
      <c r="D339" t="s">
        <v>100</v>
      </c>
      <c r="E339" t="s">
        <v>41</v>
      </c>
      <c r="F339">
        <v>11.9</v>
      </c>
      <c r="G339">
        <v>82.3</v>
      </c>
      <c r="H339" t="s">
        <v>131</v>
      </c>
      <c r="I339" t="s">
        <v>106</v>
      </c>
      <c r="J339" s="59">
        <v>41833</v>
      </c>
      <c r="K339" t="s">
        <v>24</v>
      </c>
      <c r="L339">
        <v>11.9</v>
      </c>
    </row>
    <row r="340" spans="1:12" x14ac:dyDescent="0.2">
      <c r="A340" t="s">
        <v>202</v>
      </c>
      <c r="B340" t="s">
        <v>203</v>
      </c>
      <c r="C340" t="s">
        <v>99</v>
      </c>
      <c r="D340" t="s">
        <v>100</v>
      </c>
      <c r="E340" t="s">
        <v>41</v>
      </c>
      <c r="F340">
        <v>13.3</v>
      </c>
      <c r="G340">
        <v>73.599999999999994</v>
      </c>
      <c r="H340" t="s">
        <v>131</v>
      </c>
      <c r="I340" t="s">
        <v>106</v>
      </c>
      <c r="J340" s="59">
        <v>41868</v>
      </c>
      <c r="K340" t="s">
        <v>24</v>
      </c>
      <c r="L340">
        <v>13.3</v>
      </c>
    </row>
    <row r="341" spans="1:12" x14ac:dyDescent="0.2">
      <c r="A341" t="s">
        <v>202</v>
      </c>
      <c r="B341" t="s">
        <v>203</v>
      </c>
      <c r="C341" t="s">
        <v>99</v>
      </c>
      <c r="D341" t="s">
        <v>100</v>
      </c>
      <c r="E341" t="s">
        <v>42</v>
      </c>
      <c r="F341">
        <v>24.3</v>
      </c>
      <c r="G341">
        <v>79.5</v>
      </c>
      <c r="H341" t="s">
        <v>131</v>
      </c>
      <c r="I341" t="s">
        <v>106</v>
      </c>
      <c r="J341" s="59">
        <v>41756</v>
      </c>
      <c r="K341" t="s">
        <v>24</v>
      </c>
      <c r="L341">
        <v>24.3</v>
      </c>
    </row>
    <row r="342" spans="1:12" x14ac:dyDescent="0.2">
      <c r="A342" t="s">
        <v>202</v>
      </c>
      <c r="B342" t="s">
        <v>203</v>
      </c>
      <c r="C342" t="s">
        <v>99</v>
      </c>
      <c r="D342" t="s">
        <v>100</v>
      </c>
      <c r="E342" t="s">
        <v>42</v>
      </c>
      <c r="F342">
        <v>23.73</v>
      </c>
      <c r="G342">
        <v>81.400000000000006</v>
      </c>
      <c r="H342" t="s">
        <v>131</v>
      </c>
      <c r="I342" t="s">
        <v>154</v>
      </c>
      <c r="J342" s="59">
        <v>41765</v>
      </c>
      <c r="K342" t="s">
        <v>24</v>
      </c>
      <c r="L342">
        <v>23.73</v>
      </c>
    </row>
    <row r="343" spans="1:12" x14ac:dyDescent="0.2">
      <c r="A343" t="s">
        <v>202</v>
      </c>
      <c r="B343" t="s">
        <v>203</v>
      </c>
      <c r="C343" t="s">
        <v>99</v>
      </c>
      <c r="D343" t="s">
        <v>100</v>
      </c>
      <c r="E343" t="s">
        <v>42</v>
      </c>
      <c r="F343">
        <v>23.8</v>
      </c>
      <c r="G343">
        <v>81.2</v>
      </c>
      <c r="H343" t="s">
        <v>131</v>
      </c>
      <c r="I343" t="s">
        <v>106</v>
      </c>
      <c r="J343" s="59">
        <v>41812</v>
      </c>
      <c r="K343" t="s">
        <v>24</v>
      </c>
      <c r="L343">
        <v>23.8</v>
      </c>
    </row>
    <row r="344" spans="1:12" x14ac:dyDescent="0.2">
      <c r="A344" t="s">
        <v>202</v>
      </c>
      <c r="B344" t="s">
        <v>203</v>
      </c>
      <c r="C344" t="s">
        <v>99</v>
      </c>
      <c r="D344" t="s">
        <v>100</v>
      </c>
      <c r="E344" t="s">
        <v>42</v>
      </c>
      <c r="F344">
        <v>24.5</v>
      </c>
      <c r="G344">
        <v>78.900000000000006</v>
      </c>
      <c r="H344" t="s">
        <v>131</v>
      </c>
      <c r="I344" t="s">
        <v>106</v>
      </c>
      <c r="J344" s="59">
        <v>41833</v>
      </c>
      <c r="K344" t="s">
        <v>24</v>
      </c>
      <c r="L344">
        <v>24.5</v>
      </c>
    </row>
    <row r="345" spans="1:12" x14ac:dyDescent="0.2">
      <c r="A345" t="s">
        <v>202</v>
      </c>
      <c r="B345" t="s">
        <v>203</v>
      </c>
      <c r="C345" t="s">
        <v>99</v>
      </c>
      <c r="D345" t="s">
        <v>100</v>
      </c>
      <c r="E345" t="s">
        <v>43</v>
      </c>
      <c r="F345">
        <v>55.2</v>
      </c>
      <c r="G345">
        <v>78.2</v>
      </c>
      <c r="H345" t="s">
        <v>131</v>
      </c>
      <c r="I345" t="s">
        <v>106</v>
      </c>
      <c r="J345" s="59">
        <v>41756</v>
      </c>
      <c r="K345" t="s">
        <v>24</v>
      </c>
      <c r="L345">
        <v>55.2</v>
      </c>
    </row>
    <row r="346" spans="1:12" x14ac:dyDescent="0.2">
      <c r="A346" t="s">
        <v>202</v>
      </c>
      <c r="B346" t="s">
        <v>203</v>
      </c>
      <c r="C346" t="s">
        <v>99</v>
      </c>
      <c r="D346" t="s">
        <v>100</v>
      </c>
      <c r="E346" t="s">
        <v>43</v>
      </c>
      <c r="F346">
        <v>53.37</v>
      </c>
      <c r="G346">
        <v>80.900000000000006</v>
      </c>
      <c r="H346" t="s">
        <v>131</v>
      </c>
      <c r="I346" t="s">
        <v>154</v>
      </c>
      <c r="J346" s="59">
        <v>41765</v>
      </c>
      <c r="K346" t="s">
        <v>24</v>
      </c>
      <c r="L346">
        <v>53.37</v>
      </c>
    </row>
    <row r="347" spans="1:12" x14ac:dyDescent="0.2">
      <c r="A347" t="s">
        <v>202</v>
      </c>
      <c r="B347" t="s">
        <v>203</v>
      </c>
      <c r="C347" t="s">
        <v>99</v>
      </c>
      <c r="D347" t="s">
        <v>100</v>
      </c>
      <c r="E347" t="s">
        <v>43</v>
      </c>
      <c r="F347">
        <v>54.55</v>
      </c>
      <c r="G347">
        <v>79.2</v>
      </c>
      <c r="H347" t="s">
        <v>131</v>
      </c>
      <c r="I347" t="s">
        <v>108</v>
      </c>
      <c r="J347" s="59">
        <v>41767</v>
      </c>
      <c r="K347" t="s">
        <v>24</v>
      </c>
      <c r="L347">
        <v>54.55</v>
      </c>
    </row>
    <row r="348" spans="1:12" x14ac:dyDescent="0.2">
      <c r="A348" t="s">
        <v>202</v>
      </c>
      <c r="B348" t="s">
        <v>203</v>
      </c>
      <c r="C348" t="s">
        <v>99</v>
      </c>
      <c r="D348" t="s">
        <v>105</v>
      </c>
      <c r="E348" t="s">
        <v>53</v>
      </c>
      <c r="F348">
        <v>5.86</v>
      </c>
      <c r="G348">
        <v>65.5</v>
      </c>
      <c r="H348" t="s">
        <v>131</v>
      </c>
      <c r="I348" t="s">
        <v>106</v>
      </c>
      <c r="J348" s="59">
        <v>41833</v>
      </c>
      <c r="K348" t="s">
        <v>24</v>
      </c>
      <c r="L348">
        <v>5.86</v>
      </c>
    </row>
    <row r="349" spans="1:12" x14ac:dyDescent="0.2">
      <c r="A349" t="s">
        <v>190</v>
      </c>
      <c r="B349" t="s">
        <v>191</v>
      </c>
      <c r="C349" t="s">
        <v>99</v>
      </c>
      <c r="D349" t="s">
        <v>105</v>
      </c>
      <c r="E349" t="s">
        <v>59</v>
      </c>
      <c r="F349">
        <v>33.6</v>
      </c>
      <c r="G349">
        <v>45.4</v>
      </c>
      <c r="H349" t="s">
        <v>131</v>
      </c>
      <c r="I349" t="s">
        <v>106</v>
      </c>
      <c r="J349" s="59">
        <v>41812</v>
      </c>
      <c r="K349" t="s">
        <v>354</v>
      </c>
      <c r="L349">
        <v>33.6</v>
      </c>
    </row>
    <row r="350" spans="1:12" x14ac:dyDescent="0.2">
      <c r="A350" t="s">
        <v>190</v>
      </c>
      <c r="B350" t="s">
        <v>191</v>
      </c>
      <c r="C350" t="s">
        <v>99</v>
      </c>
      <c r="D350" t="s">
        <v>105</v>
      </c>
      <c r="E350" t="s">
        <v>59</v>
      </c>
      <c r="F350">
        <v>33.17</v>
      </c>
      <c r="G350">
        <v>44.8</v>
      </c>
      <c r="H350" t="s">
        <v>131</v>
      </c>
      <c r="I350" t="s">
        <v>106</v>
      </c>
      <c r="J350" s="59">
        <v>41833</v>
      </c>
      <c r="K350" t="s">
        <v>354</v>
      </c>
      <c r="L350">
        <v>33.17</v>
      </c>
    </row>
    <row r="351" spans="1:12" x14ac:dyDescent="0.2">
      <c r="A351" t="s">
        <v>190</v>
      </c>
      <c r="B351" t="s">
        <v>191</v>
      </c>
      <c r="C351" t="s">
        <v>99</v>
      </c>
      <c r="D351" t="s">
        <v>105</v>
      </c>
      <c r="E351" t="s">
        <v>57</v>
      </c>
      <c r="F351">
        <v>12.06</v>
      </c>
      <c r="G351">
        <v>52.2</v>
      </c>
      <c r="H351" t="s">
        <v>131</v>
      </c>
      <c r="I351" t="s">
        <v>106</v>
      </c>
      <c r="J351" s="59">
        <v>41777</v>
      </c>
      <c r="K351" t="s">
        <v>354</v>
      </c>
      <c r="L351">
        <v>12.06</v>
      </c>
    </row>
    <row r="352" spans="1:12" x14ac:dyDescent="0.2">
      <c r="A352" t="s">
        <v>190</v>
      </c>
      <c r="B352" t="s">
        <v>191</v>
      </c>
      <c r="C352" t="s">
        <v>99</v>
      </c>
      <c r="D352" t="s">
        <v>105</v>
      </c>
      <c r="E352" t="s">
        <v>57</v>
      </c>
      <c r="F352">
        <v>11.29</v>
      </c>
      <c r="G352">
        <v>48.8</v>
      </c>
      <c r="H352" t="s">
        <v>131</v>
      </c>
      <c r="I352" t="s">
        <v>106</v>
      </c>
      <c r="J352" s="59">
        <v>41812</v>
      </c>
      <c r="K352" t="s">
        <v>354</v>
      </c>
      <c r="L352">
        <v>11.29</v>
      </c>
    </row>
    <row r="353" spans="1:12" x14ac:dyDescent="0.2">
      <c r="A353" t="s">
        <v>190</v>
      </c>
      <c r="B353" t="s">
        <v>191</v>
      </c>
      <c r="C353" t="s">
        <v>99</v>
      </c>
      <c r="D353" t="s">
        <v>105</v>
      </c>
      <c r="E353" t="s">
        <v>57</v>
      </c>
      <c r="F353">
        <v>11.69</v>
      </c>
      <c r="G353">
        <v>50.6</v>
      </c>
      <c r="H353" t="s">
        <v>131</v>
      </c>
      <c r="I353" t="s">
        <v>106</v>
      </c>
      <c r="J353" s="59">
        <v>41833</v>
      </c>
      <c r="K353" t="s">
        <v>354</v>
      </c>
      <c r="L353">
        <v>11.69</v>
      </c>
    </row>
    <row r="354" spans="1:12" x14ac:dyDescent="0.2">
      <c r="A354" t="s">
        <v>190</v>
      </c>
      <c r="B354" t="s">
        <v>191</v>
      </c>
      <c r="C354" t="s">
        <v>99</v>
      </c>
      <c r="D354" t="s">
        <v>105</v>
      </c>
      <c r="E354" t="s">
        <v>58</v>
      </c>
      <c r="F354">
        <v>24.63</v>
      </c>
      <c r="G354">
        <v>28.4</v>
      </c>
      <c r="H354" t="s">
        <v>131</v>
      </c>
      <c r="I354" t="s">
        <v>106</v>
      </c>
      <c r="J354" s="59">
        <v>41777</v>
      </c>
      <c r="K354" t="s">
        <v>354</v>
      </c>
      <c r="L354">
        <v>24.63</v>
      </c>
    </row>
    <row r="355" spans="1:12" x14ac:dyDescent="0.2">
      <c r="A355" t="s">
        <v>190</v>
      </c>
      <c r="B355" t="s">
        <v>191</v>
      </c>
      <c r="C355" t="s">
        <v>99</v>
      </c>
      <c r="D355" t="s">
        <v>105</v>
      </c>
      <c r="E355" t="s">
        <v>58</v>
      </c>
      <c r="F355">
        <v>21.83</v>
      </c>
      <c r="G355">
        <v>25.2</v>
      </c>
      <c r="H355" t="s">
        <v>131</v>
      </c>
      <c r="I355" t="s">
        <v>106</v>
      </c>
      <c r="J355" s="59">
        <v>41812</v>
      </c>
      <c r="K355" t="s">
        <v>354</v>
      </c>
      <c r="L355">
        <v>21.83</v>
      </c>
    </row>
    <row r="356" spans="1:12" x14ac:dyDescent="0.2">
      <c r="A356" t="s">
        <v>182</v>
      </c>
      <c r="B356" t="s">
        <v>183</v>
      </c>
      <c r="C356" t="s">
        <v>99</v>
      </c>
      <c r="D356" t="s">
        <v>100</v>
      </c>
      <c r="E356" t="s">
        <v>44</v>
      </c>
      <c r="F356">
        <v>125.69</v>
      </c>
      <c r="G356">
        <v>86.6</v>
      </c>
      <c r="H356" t="s">
        <v>178</v>
      </c>
      <c r="I356" t="s">
        <v>108</v>
      </c>
      <c r="J356" s="59">
        <v>41767</v>
      </c>
      <c r="K356" t="s">
        <v>355</v>
      </c>
      <c r="L356">
        <v>125.69</v>
      </c>
    </row>
    <row r="357" spans="1:12" x14ac:dyDescent="0.2">
      <c r="A357" t="s">
        <v>182</v>
      </c>
      <c r="B357" t="s">
        <v>183</v>
      </c>
      <c r="C357" t="s">
        <v>99</v>
      </c>
      <c r="D357" t="s">
        <v>100</v>
      </c>
      <c r="E357" t="s">
        <v>44</v>
      </c>
      <c r="F357">
        <v>124.77</v>
      </c>
      <c r="G357">
        <v>87.3</v>
      </c>
      <c r="H357" t="s">
        <v>178</v>
      </c>
      <c r="I357" t="s">
        <v>108</v>
      </c>
      <c r="J357" s="59">
        <v>41781</v>
      </c>
      <c r="K357" t="s">
        <v>355</v>
      </c>
      <c r="L357">
        <v>124.77</v>
      </c>
    </row>
    <row r="358" spans="1:12" x14ac:dyDescent="0.2">
      <c r="A358" t="s">
        <v>182</v>
      </c>
      <c r="B358" t="s">
        <v>183</v>
      </c>
      <c r="C358" t="s">
        <v>99</v>
      </c>
      <c r="D358" t="s">
        <v>100</v>
      </c>
      <c r="E358" t="s">
        <v>44</v>
      </c>
      <c r="F358">
        <v>122.11</v>
      </c>
      <c r="G358">
        <v>89.2</v>
      </c>
      <c r="H358" t="s">
        <v>178</v>
      </c>
      <c r="I358" t="s">
        <v>356</v>
      </c>
      <c r="J358" s="59">
        <v>41798</v>
      </c>
      <c r="K358" t="s">
        <v>355</v>
      </c>
      <c r="L358">
        <v>122.11</v>
      </c>
    </row>
    <row r="359" spans="1:12" x14ac:dyDescent="0.2">
      <c r="A359" t="s">
        <v>357</v>
      </c>
      <c r="B359" t="s">
        <v>358</v>
      </c>
      <c r="C359" t="s">
        <v>99</v>
      </c>
      <c r="D359" t="s">
        <v>100</v>
      </c>
      <c r="E359" t="s">
        <v>155</v>
      </c>
      <c r="F359">
        <v>317</v>
      </c>
      <c r="G359">
        <v>72.7</v>
      </c>
      <c r="H359" t="s">
        <v>118</v>
      </c>
      <c r="I359" t="s">
        <v>244</v>
      </c>
      <c r="J359" s="59">
        <v>41822</v>
      </c>
      <c r="K359" t="s">
        <v>359</v>
      </c>
      <c r="L359">
        <v>317</v>
      </c>
    </row>
    <row r="360" spans="1:12" x14ac:dyDescent="0.2">
      <c r="A360" t="s">
        <v>360</v>
      </c>
      <c r="B360" t="s">
        <v>361</v>
      </c>
      <c r="C360" t="s">
        <v>99</v>
      </c>
      <c r="D360" t="s">
        <v>100</v>
      </c>
      <c r="E360" t="s">
        <v>46</v>
      </c>
      <c r="F360">
        <v>616</v>
      </c>
      <c r="G360">
        <v>71.400000000000006</v>
      </c>
      <c r="H360" t="s">
        <v>131</v>
      </c>
      <c r="I360" t="s">
        <v>246</v>
      </c>
      <c r="J360" s="59">
        <v>41829</v>
      </c>
      <c r="K360" t="s">
        <v>362</v>
      </c>
      <c r="L360">
        <v>616</v>
      </c>
    </row>
    <row r="361" spans="1:12" x14ac:dyDescent="0.2">
      <c r="A361" t="s">
        <v>363</v>
      </c>
      <c r="B361" t="s">
        <v>361</v>
      </c>
      <c r="C361" t="s">
        <v>99</v>
      </c>
      <c r="D361" t="s">
        <v>100</v>
      </c>
      <c r="E361" t="s">
        <v>49</v>
      </c>
      <c r="F361">
        <v>21.93</v>
      </c>
      <c r="G361">
        <v>63.9</v>
      </c>
      <c r="H361" t="s">
        <v>141</v>
      </c>
      <c r="I361" t="s">
        <v>364</v>
      </c>
      <c r="J361" s="59">
        <v>41847</v>
      </c>
      <c r="K361" t="s">
        <v>231</v>
      </c>
      <c r="L361">
        <v>21.93</v>
      </c>
    </row>
    <row r="362" spans="1:12" x14ac:dyDescent="0.2">
      <c r="A362" t="s">
        <v>363</v>
      </c>
      <c r="B362" t="s">
        <v>361</v>
      </c>
      <c r="C362" t="s">
        <v>99</v>
      </c>
      <c r="D362" t="s">
        <v>100</v>
      </c>
      <c r="E362" t="s">
        <v>49</v>
      </c>
      <c r="F362">
        <v>24.4</v>
      </c>
      <c r="G362">
        <v>57.4</v>
      </c>
      <c r="H362" t="s">
        <v>141</v>
      </c>
      <c r="I362" t="s">
        <v>106</v>
      </c>
      <c r="J362" s="59">
        <v>41868</v>
      </c>
      <c r="K362" t="s">
        <v>231</v>
      </c>
      <c r="L362">
        <v>24.4</v>
      </c>
    </row>
    <row r="363" spans="1:12" x14ac:dyDescent="0.2">
      <c r="A363" t="s">
        <v>363</v>
      </c>
      <c r="B363" t="s">
        <v>361</v>
      </c>
      <c r="C363" t="s">
        <v>99</v>
      </c>
      <c r="D363" t="s">
        <v>100</v>
      </c>
      <c r="E363" t="s">
        <v>49</v>
      </c>
      <c r="F363">
        <v>22.71</v>
      </c>
      <c r="G363">
        <v>61.7</v>
      </c>
      <c r="H363" t="s">
        <v>141</v>
      </c>
      <c r="I363" t="s">
        <v>154</v>
      </c>
      <c r="J363" s="59">
        <v>41875</v>
      </c>
      <c r="K363" t="s">
        <v>231</v>
      </c>
      <c r="L363">
        <v>22.71</v>
      </c>
    </row>
    <row r="364" spans="1:12" x14ac:dyDescent="0.2">
      <c r="A364" t="s">
        <v>363</v>
      </c>
      <c r="B364" t="s">
        <v>361</v>
      </c>
      <c r="C364" t="s">
        <v>99</v>
      </c>
      <c r="D364" t="s">
        <v>100</v>
      </c>
      <c r="E364" t="s">
        <v>113</v>
      </c>
      <c r="F364">
        <v>76.489999999999995</v>
      </c>
      <c r="G364">
        <v>76.7</v>
      </c>
      <c r="H364" t="s">
        <v>141</v>
      </c>
      <c r="I364" t="s">
        <v>364</v>
      </c>
      <c r="J364" s="59">
        <v>41847</v>
      </c>
      <c r="K364" t="s">
        <v>231</v>
      </c>
      <c r="L364">
        <v>76.489999999999995</v>
      </c>
    </row>
    <row r="365" spans="1:12" x14ac:dyDescent="0.2">
      <c r="A365" t="s">
        <v>363</v>
      </c>
      <c r="B365" t="s">
        <v>361</v>
      </c>
      <c r="C365" t="s">
        <v>99</v>
      </c>
      <c r="D365" t="s">
        <v>100</v>
      </c>
      <c r="E365" t="s">
        <v>113</v>
      </c>
      <c r="F365">
        <v>74.3</v>
      </c>
      <c r="G365">
        <v>78.900000000000006</v>
      </c>
      <c r="H365" t="s">
        <v>141</v>
      </c>
      <c r="I365" t="s">
        <v>106</v>
      </c>
      <c r="J365" s="59">
        <v>41868</v>
      </c>
      <c r="K365" t="s">
        <v>231</v>
      </c>
      <c r="L365">
        <v>74.3</v>
      </c>
    </row>
    <row r="366" spans="1:12" x14ac:dyDescent="0.2">
      <c r="A366" t="s">
        <v>363</v>
      </c>
      <c r="B366" t="s">
        <v>361</v>
      </c>
      <c r="C366" t="s">
        <v>99</v>
      </c>
      <c r="D366" t="s">
        <v>100</v>
      </c>
      <c r="E366" t="s">
        <v>50</v>
      </c>
      <c r="F366">
        <v>518.27</v>
      </c>
      <c r="G366">
        <v>71.7</v>
      </c>
      <c r="H366" t="s">
        <v>141</v>
      </c>
      <c r="I366" t="s">
        <v>108</v>
      </c>
      <c r="J366" s="59">
        <v>41837</v>
      </c>
      <c r="K366" t="s">
        <v>231</v>
      </c>
      <c r="L366">
        <v>518.27</v>
      </c>
    </row>
    <row r="367" spans="1:12" x14ac:dyDescent="0.2">
      <c r="A367" t="s">
        <v>363</v>
      </c>
      <c r="B367" t="s">
        <v>361</v>
      </c>
      <c r="C367" t="s">
        <v>99</v>
      </c>
      <c r="D367" t="s">
        <v>100</v>
      </c>
      <c r="E367" t="s">
        <v>52</v>
      </c>
      <c r="F367">
        <v>827.41</v>
      </c>
      <c r="G367">
        <v>70.7</v>
      </c>
      <c r="H367" t="s">
        <v>141</v>
      </c>
      <c r="I367" t="s">
        <v>154</v>
      </c>
      <c r="J367" s="59">
        <v>41875</v>
      </c>
      <c r="K367" t="s">
        <v>231</v>
      </c>
      <c r="L367">
        <v>827.41</v>
      </c>
    </row>
    <row r="368" spans="1:12" x14ac:dyDescent="0.2">
      <c r="A368" t="s">
        <v>363</v>
      </c>
      <c r="B368" t="s">
        <v>361</v>
      </c>
      <c r="C368" t="s">
        <v>99</v>
      </c>
      <c r="D368" t="s">
        <v>100</v>
      </c>
      <c r="E368" t="s">
        <v>41</v>
      </c>
      <c r="F368">
        <v>14.55</v>
      </c>
      <c r="G368">
        <v>77.5</v>
      </c>
      <c r="H368" t="s">
        <v>141</v>
      </c>
      <c r="I368" t="s">
        <v>108</v>
      </c>
      <c r="J368" s="59">
        <v>41816</v>
      </c>
      <c r="K368" t="s">
        <v>231</v>
      </c>
      <c r="L368">
        <v>14.55</v>
      </c>
    </row>
    <row r="369" spans="1:12" x14ac:dyDescent="0.2">
      <c r="A369" t="s">
        <v>363</v>
      </c>
      <c r="B369" t="s">
        <v>361</v>
      </c>
      <c r="C369" t="s">
        <v>99</v>
      </c>
      <c r="D369" t="s">
        <v>100</v>
      </c>
      <c r="E369" t="s">
        <v>41</v>
      </c>
      <c r="F369">
        <v>14.11</v>
      </c>
      <c r="G369">
        <v>79.900000000000006</v>
      </c>
      <c r="H369" t="s">
        <v>141</v>
      </c>
      <c r="I369" t="s">
        <v>253</v>
      </c>
      <c r="J369" s="59">
        <v>41872</v>
      </c>
      <c r="K369" t="s">
        <v>231</v>
      </c>
      <c r="L369">
        <v>14.11</v>
      </c>
    </row>
    <row r="370" spans="1:12" x14ac:dyDescent="0.2">
      <c r="A370" t="s">
        <v>363</v>
      </c>
      <c r="B370" t="s">
        <v>361</v>
      </c>
      <c r="C370" t="s">
        <v>99</v>
      </c>
      <c r="D370" t="s">
        <v>100</v>
      </c>
      <c r="E370" t="s">
        <v>41</v>
      </c>
      <c r="F370">
        <v>14.25</v>
      </c>
      <c r="G370">
        <v>79.099999999999994</v>
      </c>
      <c r="H370" t="s">
        <v>141</v>
      </c>
      <c r="I370" t="s">
        <v>365</v>
      </c>
      <c r="J370" s="59">
        <v>41877</v>
      </c>
      <c r="K370" t="s">
        <v>231</v>
      </c>
      <c r="L370">
        <v>14.25</v>
      </c>
    </row>
    <row r="371" spans="1:12" x14ac:dyDescent="0.2">
      <c r="A371" t="s">
        <v>363</v>
      </c>
      <c r="B371" t="s">
        <v>361</v>
      </c>
      <c r="C371" t="s">
        <v>99</v>
      </c>
      <c r="D371" t="s">
        <v>100</v>
      </c>
      <c r="E371" t="s">
        <v>42</v>
      </c>
      <c r="F371">
        <v>28.97</v>
      </c>
      <c r="G371">
        <v>79.5</v>
      </c>
      <c r="H371" t="s">
        <v>141</v>
      </c>
      <c r="I371" t="s">
        <v>365</v>
      </c>
      <c r="J371" s="59">
        <v>41844</v>
      </c>
      <c r="K371" t="s">
        <v>231</v>
      </c>
      <c r="L371">
        <v>28.97</v>
      </c>
    </row>
    <row r="372" spans="1:12" x14ac:dyDescent="0.2">
      <c r="A372" t="s">
        <v>363</v>
      </c>
      <c r="B372" t="s">
        <v>361</v>
      </c>
      <c r="C372" t="s">
        <v>99</v>
      </c>
      <c r="D372" t="s">
        <v>100</v>
      </c>
      <c r="E372" t="s">
        <v>43</v>
      </c>
      <c r="F372">
        <v>68.41</v>
      </c>
      <c r="G372">
        <v>74.3</v>
      </c>
      <c r="H372" t="s">
        <v>141</v>
      </c>
      <c r="I372" t="s">
        <v>108</v>
      </c>
      <c r="J372" s="59">
        <v>41816</v>
      </c>
      <c r="K372" t="s">
        <v>231</v>
      </c>
      <c r="L372">
        <v>68.41</v>
      </c>
    </row>
    <row r="373" spans="1:12" x14ac:dyDescent="0.2">
      <c r="A373" t="s">
        <v>363</v>
      </c>
      <c r="B373" t="s">
        <v>361</v>
      </c>
      <c r="C373" t="s">
        <v>99</v>
      </c>
      <c r="D373" t="s">
        <v>100</v>
      </c>
      <c r="E373" t="s">
        <v>43</v>
      </c>
      <c r="F373">
        <v>64.38</v>
      </c>
      <c r="G373">
        <v>79</v>
      </c>
      <c r="H373" t="s">
        <v>141</v>
      </c>
      <c r="I373" t="s">
        <v>302</v>
      </c>
      <c r="J373" s="59">
        <v>41863</v>
      </c>
      <c r="K373" t="s">
        <v>231</v>
      </c>
      <c r="L373">
        <v>64.38</v>
      </c>
    </row>
    <row r="374" spans="1:12" x14ac:dyDescent="0.2">
      <c r="A374" t="s">
        <v>363</v>
      </c>
      <c r="B374" t="s">
        <v>361</v>
      </c>
      <c r="C374" t="s">
        <v>99</v>
      </c>
      <c r="D374" t="s">
        <v>100</v>
      </c>
      <c r="E374" t="s">
        <v>43</v>
      </c>
      <c r="F374">
        <v>65.25</v>
      </c>
      <c r="G374">
        <v>77.900000000000006</v>
      </c>
      <c r="H374" t="s">
        <v>141</v>
      </c>
      <c r="I374" t="s">
        <v>365</v>
      </c>
      <c r="J374" s="59">
        <v>41877</v>
      </c>
      <c r="K374" t="s">
        <v>231</v>
      </c>
      <c r="L374">
        <v>65.25</v>
      </c>
    </row>
    <row r="375" spans="1:12" x14ac:dyDescent="0.2">
      <c r="A375" t="s">
        <v>363</v>
      </c>
      <c r="B375" t="s">
        <v>361</v>
      </c>
      <c r="C375" t="s">
        <v>99</v>
      </c>
      <c r="D375" t="s">
        <v>100</v>
      </c>
      <c r="E375" t="s">
        <v>44</v>
      </c>
      <c r="F375">
        <v>154.11000000000001</v>
      </c>
      <c r="G375">
        <v>78</v>
      </c>
      <c r="H375" t="s">
        <v>141</v>
      </c>
      <c r="I375" t="s">
        <v>365</v>
      </c>
      <c r="J375" s="59">
        <v>41844</v>
      </c>
      <c r="K375" t="s">
        <v>231</v>
      </c>
      <c r="L375">
        <v>154.11000000000001</v>
      </c>
    </row>
    <row r="376" spans="1:12" x14ac:dyDescent="0.2">
      <c r="A376" t="s">
        <v>363</v>
      </c>
      <c r="B376" t="s">
        <v>361</v>
      </c>
      <c r="C376" t="s">
        <v>99</v>
      </c>
      <c r="D376" t="s">
        <v>100</v>
      </c>
      <c r="E376" t="s">
        <v>45</v>
      </c>
      <c r="F376">
        <v>335.6</v>
      </c>
      <c r="G376">
        <v>72.400000000000006</v>
      </c>
      <c r="H376" t="s">
        <v>141</v>
      </c>
      <c r="I376" t="s">
        <v>302</v>
      </c>
      <c r="J376" s="59">
        <v>41835</v>
      </c>
      <c r="K376" t="s">
        <v>231</v>
      </c>
      <c r="L376">
        <v>335.6</v>
      </c>
    </row>
    <row r="377" spans="1:12" x14ac:dyDescent="0.2">
      <c r="A377" t="s">
        <v>363</v>
      </c>
      <c r="B377" t="s">
        <v>361</v>
      </c>
      <c r="C377" t="s">
        <v>99</v>
      </c>
      <c r="D377" t="s">
        <v>100</v>
      </c>
      <c r="E377" t="s">
        <v>45</v>
      </c>
      <c r="F377">
        <v>332.8</v>
      </c>
      <c r="G377">
        <v>73.099999999999994</v>
      </c>
      <c r="H377" t="s">
        <v>141</v>
      </c>
      <c r="I377" t="s">
        <v>106</v>
      </c>
      <c r="J377" s="59">
        <v>41868</v>
      </c>
      <c r="K377" t="s">
        <v>231</v>
      </c>
      <c r="L377">
        <v>332.8</v>
      </c>
    </row>
    <row r="378" spans="1:12" x14ac:dyDescent="0.2">
      <c r="A378" t="s">
        <v>363</v>
      </c>
      <c r="B378" t="s">
        <v>361</v>
      </c>
      <c r="C378" t="s">
        <v>99</v>
      </c>
      <c r="D378" t="s">
        <v>100</v>
      </c>
      <c r="E378" t="s">
        <v>46</v>
      </c>
      <c r="F378">
        <v>726.6</v>
      </c>
      <c r="G378">
        <v>71.5</v>
      </c>
      <c r="H378" t="s">
        <v>141</v>
      </c>
      <c r="I378" t="s">
        <v>246</v>
      </c>
      <c r="J378" s="59">
        <v>41829</v>
      </c>
      <c r="K378" t="s">
        <v>231</v>
      </c>
      <c r="L378">
        <v>726.6</v>
      </c>
    </row>
    <row r="379" spans="1:12" x14ac:dyDescent="0.2">
      <c r="A379" t="s">
        <v>363</v>
      </c>
      <c r="B379" t="s">
        <v>361</v>
      </c>
      <c r="C379" t="s">
        <v>99</v>
      </c>
      <c r="D379" t="s">
        <v>100</v>
      </c>
      <c r="E379" t="s">
        <v>46</v>
      </c>
      <c r="F379">
        <v>724.1</v>
      </c>
      <c r="G379">
        <v>71.8</v>
      </c>
      <c r="H379" t="s">
        <v>141</v>
      </c>
      <c r="I379" t="s">
        <v>253</v>
      </c>
      <c r="J379" s="59">
        <v>41872</v>
      </c>
      <c r="K379" t="s">
        <v>231</v>
      </c>
      <c r="L379">
        <v>724.1</v>
      </c>
    </row>
    <row r="380" spans="1:12" x14ac:dyDescent="0.2">
      <c r="A380" t="s">
        <v>363</v>
      </c>
      <c r="B380" t="s">
        <v>361</v>
      </c>
      <c r="C380" t="s">
        <v>99</v>
      </c>
      <c r="D380" t="s">
        <v>100</v>
      </c>
      <c r="E380" t="s">
        <v>48</v>
      </c>
      <c r="F380">
        <v>2816</v>
      </c>
      <c r="G380">
        <v>66.3</v>
      </c>
      <c r="H380" t="s">
        <v>141</v>
      </c>
      <c r="I380" t="s">
        <v>249</v>
      </c>
      <c r="J380" s="59">
        <v>41883</v>
      </c>
      <c r="K380" t="s">
        <v>231</v>
      </c>
      <c r="L380">
        <v>2816</v>
      </c>
    </row>
    <row r="381" spans="1:12" x14ac:dyDescent="0.2">
      <c r="A381" t="s">
        <v>363</v>
      </c>
      <c r="B381" t="s">
        <v>361</v>
      </c>
      <c r="C381" t="s">
        <v>99</v>
      </c>
      <c r="D381" t="s">
        <v>105</v>
      </c>
      <c r="E381" t="s">
        <v>60</v>
      </c>
      <c r="F381">
        <v>22.23</v>
      </c>
      <c r="G381">
        <v>0</v>
      </c>
      <c r="H381" t="s">
        <v>141</v>
      </c>
      <c r="I381" t="s">
        <v>365</v>
      </c>
      <c r="J381" s="59">
        <v>41877</v>
      </c>
      <c r="K381" t="s">
        <v>231</v>
      </c>
      <c r="L381">
        <v>22.23</v>
      </c>
    </row>
    <row r="382" spans="1:12" x14ac:dyDescent="0.2">
      <c r="A382" t="s">
        <v>363</v>
      </c>
      <c r="B382" t="s">
        <v>361</v>
      </c>
      <c r="C382" t="s">
        <v>99</v>
      </c>
      <c r="D382" t="s">
        <v>105</v>
      </c>
      <c r="E382" t="s">
        <v>79</v>
      </c>
      <c r="F382">
        <v>21.83</v>
      </c>
      <c r="G382">
        <v>30.6</v>
      </c>
      <c r="H382" t="s">
        <v>141</v>
      </c>
      <c r="I382" t="s">
        <v>302</v>
      </c>
      <c r="J382" s="59">
        <v>41835</v>
      </c>
      <c r="K382" t="s">
        <v>231</v>
      </c>
      <c r="L382">
        <v>21.83</v>
      </c>
    </row>
    <row r="383" spans="1:12" x14ac:dyDescent="0.2">
      <c r="A383" t="s">
        <v>363</v>
      </c>
      <c r="B383" t="s">
        <v>361</v>
      </c>
      <c r="C383" t="s">
        <v>99</v>
      </c>
      <c r="D383" t="s">
        <v>105</v>
      </c>
      <c r="E383" t="s">
        <v>79</v>
      </c>
      <c r="F383">
        <v>27.68</v>
      </c>
      <c r="G383">
        <v>38.700000000000003</v>
      </c>
      <c r="H383" t="s">
        <v>141</v>
      </c>
      <c r="I383" t="s">
        <v>103</v>
      </c>
      <c r="J383" s="59">
        <v>41851</v>
      </c>
      <c r="K383" t="s">
        <v>231</v>
      </c>
      <c r="L383">
        <v>27.68</v>
      </c>
    </row>
    <row r="384" spans="1:12" x14ac:dyDescent="0.2">
      <c r="A384" t="s">
        <v>363</v>
      </c>
      <c r="B384" t="s">
        <v>361</v>
      </c>
      <c r="C384" t="s">
        <v>99</v>
      </c>
      <c r="D384" t="s">
        <v>105</v>
      </c>
      <c r="E384" t="s">
        <v>59</v>
      </c>
      <c r="F384">
        <v>17.309999999999999</v>
      </c>
      <c r="G384">
        <v>0</v>
      </c>
      <c r="H384" t="s">
        <v>141</v>
      </c>
      <c r="I384" t="s">
        <v>154</v>
      </c>
      <c r="J384" s="59">
        <v>41875</v>
      </c>
      <c r="K384" t="s">
        <v>231</v>
      </c>
      <c r="L384">
        <v>17.309999999999999</v>
      </c>
    </row>
    <row r="385" spans="1:12" x14ac:dyDescent="0.2">
      <c r="A385" t="s">
        <v>363</v>
      </c>
      <c r="B385" t="s">
        <v>361</v>
      </c>
      <c r="C385" t="s">
        <v>99</v>
      </c>
      <c r="D385" t="s">
        <v>105</v>
      </c>
      <c r="E385" t="s">
        <v>77</v>
      </c>
      <c r="F385">
        <v>20.29</v>
      </c>
      <c r="G385">
        <v>29.5</v>
      </c>
      <c r="H385" t="s">
        <v>141</v>
      </c>
      <c r="I385" t="s">
        <v>302</v>
      </c>
      <c r="J385" s="59">
        <v>41863</v>
      </c>
      <c r="K385" t="s">
        <v>231</v>
      </c>
      <c r="L385">
        <v>20.29</v>
      </c>
    </row>
    <row r="386" spans="1:12" x14ac:dyDescent="0.2">
      <c r="A386" t="s">
        <v>363</v>
      </c>
      <c r="B386" t="s">
        <v>361</v>
      </c>
      <c r="C386" t="s">
        <v>99</v>
      </c>
      <c r="D386" t="s">
        <v>105</v>
      </c>
      <c r="E386" t="s">
        <v>57</v>
      </c>
      <c r="F386">
        <v>7.08</v>
      </c>
      <c r="G386">
        <v>0</v>
      </c>
      <c r="H386" t="s">
        <v>141</v>
      </c>
      <c r="I386" t="s">
        <v>154</v>
      </c>
      <c r="J386" s="59">
        <v>41875</v>
      </c>
      <c r="K386" t="s">
        <v>231</v>
      </c>
      <c r="L386">
        <v>7.08</v>
      </c>
    </row>
    <row r="387" spans="1:12" x14ac:dyDescent="0.2">
      <c r="A387" t="s">
        <v>363</v>
      </c>
      <c r="B387" t="s">
        <v>361</v>
      </c>
      <c r="C387" t="s">
        <v>99</v>
      </c>
      <c r="D387" t="s">
        <v>105</v>
      </c>
      <c r="E387" t="s">
        <v>71</v>
      </c>
      <c r="F387">
        <v>8.58</v>
      </c>
      <c r="G387">
        <v>46.3</v>
      </c>
      <c r="H387" t="s">
        <v>141</v>
      </c>
      <c r="I387" t="s">
        <v>302</v>
      </c>
      <c r="J387" s="59">
        <v>41863</v>
      </c>
      <c r="K387" t="s">
        <v>231</v>
      </c>
      <c r="L387">
        <v>8.58</v>
      </c>
    </row>
    <row r="388" spans="1:12" x14ac:dyDescent="0.2">
      <c r="A388" t="s">
        <v>363</v>
      </c>
      <c r="B388" t="s">
        <v>361</v>
      </c>
      <c r="C388" t="s">
        <v>99</v>
      </c>
      <c r="D388" t="s">
        <v>105</v>
      </c>
      <c r="E388" t="s">
        <v>58</v>
      </c>
      <c r="F388">
        <v>11.5</v>
      </c>
      <c r="G388">
        <v>0</v>
      </c>
      <c r="H388" t="s">
        <v>141</v>
      </c>
      <c r="I388" t="s">
        <v>365</v>
      </c>
      <c r="J388" s="59">
        <v>41877</v>
      </c>
      <c r="K388" t="s">
        <v>231</v>
      </c>
      <c r="L388">
        <v>11.5</v>
      </c>
    </row>
    <row r="389" spans="1:12" x14ac:dyDescent="0.2">
      <c r="A389" t="s">
        <v>363</v>
      </c>
      <c r="B389" t="s">
        <v>361</v>
      </c>
      <c r="C389" t="s">
        <v>99</v>
      </c>
      <c r="D389" t="s">
        <v>105</v>
      </c>
      <c r="E389" t="s">
        <v>53</v>
      </c>
      <c r="F389">
        <v>4.37</v>
      </c>
      <c r="G389">
        <v>64.599999999999994</v>
      </c>
      <c r="H389" t="s">
        <v>141</v>
      </c>
      <c r="I389" t="s">
        <v>108</v>
      </c>
      <c r="J389" s="59">
        <v>41837</v>
      </c>
      <c r="K389" t="s">
        <v>231</v>
      </c>
      <c r="L389">
        <v>4.37</v>
      </c>
    </row>
    <row r="390" spans="1:12" x14ac:dyDescent="0.2">
      <c r="A390" t="s">
        <v>363</v>
      </c>
      <c r="B390" t="s">
        <v>361</v>
      </c>
      <c r="C390" t="s">
        <v>99</v>
      </c>
      <c r="D390" t="s">
        <v>105</v>
      </c>
      <c r="E390" t="s">
        <v>53</v>
      </c>
      <c r="F390">
        <v>4.4400000000000004</v>
      </c>
      <c r="G390">
        <v>65.7</v>
      </c>
      <c r="H390" t="s">
        <v>141</v>
      </c>
      <c r="I390" t="s">
        <v>103</v>
      </c>
      <c r="J390" s="59">
        <v>41851</v>
      </c>
      <c r="K390" t="s">
        <v>231</v>
      </c>
      <c r="L390">
        <v>4.4400000000000004</v>
      </c>
    </row>
    <row r="391" spans="1:12" x14ac:dyDescent="0.2">
      <c r="A391" t="s">
        <v>363</v>
      </c>
      <c r="B391" t="s">
        <v>361</v>
      </c>
      <c r="C391" t="s">
        <v>99</v>
      </c>
      <c r="D391" t="s">
        <v>105</v>
      </c>
      <c r="E391" t="s">
        <v>54</v>
      </c>
      <c r="F391">
        <v>9.4700000000000006</v>
      </c>
      <c r="G391">
        <v>66.400000000000006</v>
      </c>
      <c r="H391" t="s">
        <v>141</v>
      </c>
      <c r="I391" t="s">
        <v>364</v>
      </c>
      <c r="J391" s="59">
        <v>41847</v>
      </c>
      <c r="K391" t="s">
        <v>231</v>
      </c>
      <c r="L391">
        <v>9.4700000000000006</v>
      </c>
    </row>
    <row r="392" spans="1:12" x14ac:dyDescent="0.2">
      <c r="A392" t="s">
        <v>363</v>
      </c>
      <c r="B392" t="s">
        <v>361</v>
      </c>
      <c r="C392" t="s">
        <v>99</v>
      </c>
      <c r="D392" t="s">
        <v>105</v>
      </c>
      <c r="E392" t="s">
        <v>55</v>
      </c>
      <c r="F392">
        <v>1.22</v>
      </c>
      <c r="G392">
        <v>63.9</v>
      </c>
      <c r="H392" t="s">
        <v>141</v>
      </c>
      <c r="I392" t="s">
        <v>365</v>
      </c>
      <c r="J392" s="59">
        <v>41877</v>
      </c>
      <c r="K392" t="s">
        <v>231</v>
      </c>
      <c r="L392">
        <v>1.22</v>
      </c>
    </row>
    <row r="393" spans="1:12" x14ac:dyDescent="0.2">
      <c r="A393" t="s">
        <v>188</v>
      </c>
      <c r="B393" t="s">
        <v>189</v>
      </c>
      <c r="C393" t="s">
        <v>99</v>
      </c>
      <c r="D393" t="s">
        <v>100</v>
      </c>
      <c r="E393" t="s">
        <v>43</v>
      </c>
      <c r="F393">
        <v>56.9</v>
      </c>
      <c r="G393">
        <v>75.900000000000006</v>
      </c>
      <c r="H393" t="s">
        <v>131</v>
      </c>
      <c r="I393" t="s">
        <v>106</v>
      </c>
      <c r="J393" s="59">
        <v>41756</v>
      </c>
      <c r="K393" t="s">
        <v>366</v>
      </c>
      <c r="L393">
        <v>56.9</v>
      </c>
    </row>
    <row r="394" spans="1:12" x14ac:dyDescent="0.2">
      <c r="A394" t="s">
        <v>188</v>
      </c>
      <c r="B394" t="s">
        <v>189</v>
      </c>
      <c r="C394" t="s">
        <v>99</v>
      </c>
      <c r="D394" t="s">
        <v>105</v>
      </c>
      <c r="E394" t="s">
        <v>53</v>
      </c>
      <c r="F394">
        <v>6.19</v>
      </c>
      <c r="G394">
        <v>69.2</v>
      </c>
      <c r="H394" t="s">
        <v>131</v>
      </c>
      <c r="I394" t="s">
        <v>106</v>
      </c>
      <c r="J394" s="59">
        <v>41756</v>
      </c>
      <c r="K394" t="s">
        <v>366</v>
      </c>
      <c r="L394">
        <v>6.19</v>
      </c>
    </row>
    <row r="395" spans="1:12" x14ac:dyDescent="0.2">
      <c r="A395" t="s">
        <v>367</v>
      </c>
      <c r="B395" t="s">
        <v>368</v>
      </c>
      <c r="C395" t="s">
        <v>99</v>
      </c>
      <c r="D395" t="s">
        <v>100</v>
      </c>
      <c r="E395" t="s">
        <v>46</v>
      </c>
      <c r="F395">
        <v>628.9</v>
      </c>
      <c r="G395">
        <v>70</v>
      </c>
      <c r="H395" t="s">
        <v>131</v>
      </c>
      <c r="I395" t="s">
        <v>246</v>
      </c>
      <c r="J395" s="59">
        <v>41829</v>
      </c>
      <c r="K395" t="s">
        <v>369</v>
      </c>
      <c r="L395">
        <v>628.9</v>
      </c>
    </row>
    <row r="396" spans="1:12" x14ac:dyDescent="0.2">
      <c r="A396" t="s">
        <v>156</v>
      </c>
      <c r="B396" t="s">
        <v>370</v>
      </c>
      <c r="C396" t="s">
        <v>99</v>
      </c>
      <c r="D396" t="s">
        <v>105</v>
      </c>
      <c r="E396" t="s">
        <v>59</v>
      </c>
      <c r="F396">
        <v>20.37</v>
      </c>
      <c r="G396">
        <v>0</v>
      </c>
      <c r="H396" t="s">
        <v>141</v>
      </c>
      <c r="I396" t="s">
        <v>103</v>
      </c>
      <c r="J396" s="59">
        <v>41793</v>
      </c>
      <c r="K396" t="s">
        <v>371</v>
      </c>
      <c r="L396">
        <v>20.37</v>
      </c>
    </row>
    <row r="397" spans="1:12" x14ac:dyDescent="0.2">
      <c r="A397" t="s">
        <v>97</v>
      </c>
      <c r="B397" t="s">
        <v>98</v>
      </c>
      <c r="C397" t="s">
        <v>99</v>
      </c>
      <c r="D397" t="s">
        <v>100</v>
      </c>
      <c r="E397" t="s">
        <v>50</v>
      </c>
      <c r="F397">
        <v>527.73</v>
      </c>
      <c r="G397">
        <v>67.7</v>
      </c>
      <c r="H397" t="s">
        <v>102</v>
      </c>
      <c r="I397" t="s">
        <v>365</v>
      </c>
      <c r="J397" s="59">
        <v>41877</v>
      </c>
      <c r="K397" t="s">
        <v>17</v>
      </c>
      <c r="L397">
        <v>527.73</v>
      </c>
    </row>
    <row r="398" spans="1:12" x14ac:dyDescent="0.2">
      <c r="A398" t="s">
        <v>97</v>
      </c>
      <c r="B398" t="s">
        <v>98</v>
      </c>
      <c r="C398" t="s">
        <v>99</v>
      </c>
      <c r="D398" t="s">
        <v>100</v>
      </c>
      <c r="E398" t="s">
        <v>52</v>
      </c>
      <c r="F398">
        <v>809.56</v>
      </c>
      <c r="G398">
        <v>68.7</v>
      </c>
      <c r="H398" t="s">
        <v>102</v>
      </c>
      <c r="I398" t="s">
        <v>154</v>
      </c>
      <c r="J398" s="59">
        <v>41875</v>
      </c>
      <c r="K398" t="s">
        <v>17</v>
      </c>
      <c r="L398">
        <v>809.56</v>
      </c>
    </row>
    <row r="399" spans="1:12" x14ac:dyDescent="0.2">
      <c r="A399" t="s">
        <v>97</v>
      </c>
      <c r="B399" t="s">
        <v>98</v>
      </c>
      <c r="C399" t="s">
        <v>99</v>
      </c>
      <c r="D399" t="s">
        <v>100</v>
      </c>
      <c r="E399" t="s">
        <v>41</v>
      </c>
      <c r="F399">
        <v>15.5</v>
      </c>
      <c r="G399">
        <v>69.900000000000006</v>
      </c>
      <c r="H399" t="s">
        <v>102</v>
      </c>
      <c r="I399" t="s">
        <v>365</v>
      </c>
      <c r="J399" s="59">
        <v>41877</v>
      </c>
      <c r="K399" t="s">
        <v>17</v>
      </c>
      <c r="L399">
        <v>15.5</v>
      </c>
    </row>
    <row r="400" spans="1:12" x14ac:dyDescent="0.2">
      <c r="A400" t="s">
        <v>97</v>
      </c>
      <c r="B400" t="s">
        <v>98</v>
      </c>
      <c r="C400" t="s">
        <v>99</v>
      </c>
      <c r="D400" t="s">
        <v>100</v>
      </c>
      <c r="E400" t="s">
        <v>42</v>
      </c>
      <c r="F400">
        <v>30</v>
      </c>
      <c r="G400">
        <v>73.599999999999994</v>
      </c>
      <c r="H400" t="s">
        <v>102</v>
      </c>
      <c r="I400" t="s">
        <v>106</v>
      </c>
      <c r="J400" s="59">
        <v>41868</v>
      </c>
      <c r="K400" t="s">
        <v>17</v>
      </c>
      <c r="L400">
        <v>30</v>
      </c>
    </row>
    <row r="401" spans="1:12" x14ac:dyDescent="0.2">
      <c r="A401" t="s">
        <v>97</v>
      </c>
      <c r="B401" t="s">
        <v>98</v>
      </c>
      <c r="C401" t="s">
        <v>99</v>
      </c>
      <c r="D401" t="s">
        <v>100</v>
      </c>
      <c r="E401" t="s">
        <v>43</v>
      </c>
      <c r="F401">
        <v>69.7</v>
      </c>
      <c r="G401">
        <v>70.099999999999994</v>
      </c>
      <c r="H401" t="s">
        <v>102</v>
      </c>
      <c r="I401" t="s">
        <v>103</v>
      </c>
      <c r="J401" s="59">
        <v>41807</v>
      </c>
      <c r="K401" t="s">
        <v>17</v>
      </c>
      <c r="L401">
        <v>69.7</v>
      </c>
    </row>
    <row r="402" spans="1:12" x14ac:dyDescent="0.2">
      <c r="A402" t="s">
        <v>97</v>
      </c>
      <c r="B402" t="s">
        <v>98</v>
      </c>
      <c r="C402" t="s">
        <v>99</v>
      </c>
      <c r="D402" t="s">
        <v>100</v>
      </c>
      <c r="E402" t="s">
        <v>44</v>
      </c>
      <c r="F402">
        <v>150.1</v>
      </c>
      <c r="G402">
        <v>76.099999999999994</v>
      </c>
      <c r="H402" t="s">
        <v>102</v>
      </c>
      <c r="I402" t="s">
        <v>106</v>
      </c>
      <c r="J402" s="59">
        <v>41812</v>
      </c>
      <c r="K402" t="s">
        <v>17</v>
      </c>
      <c r="L402">
        <v>150.1</v>
      </c>
    </row>
    <row r="403" spans="1:12" x14ac:dyDescent="0.2">
      <c r="A403" t="s">
        <v>97</v>
      </c>
      <c r="B403" t="s">
        <v>98</v>
      </c>
      <c r="C403" t="s">
        <v>99</v>
      </c>
      <c r="D403" t="s">
        <v>100</v>
      </c>
      <c r="E403" t="s">
        <v>44</v>
      </c>
      <c r="F403">
        <v>149</v>
      </c>
      <c r="G403">
        <v>76.7</v>
      </c>
      <c r="H403" t="s">
        <v>102</v>
      </c>
      <c r="I403" t="s">
        <v>106</v>
      </c>
      <c r="J403" s="59">
        <v>41833</v>
      </c>
      <c r="K403" t="s">
        <v>17</v>
      </c>
      <c r="L403">
        <v>149</v>
      </c>
    </row>
    <row r="404" spans="1:12" x14ac:dyDescent="0.2">
      <c r="A404" t="s">
        <v>97</v>
      </c>
      <c r="B404" t="s">
        <v>98</v>
      </c>
      <c r="C404" t="s">
        <v>99</v>
      </c>
      <c r="D404" t="s">
        <v>100</v>
      </c>
      <c r="E404" t="s">
        <v>45</v>
      </c>
      <c r="F404">
        <v>314.5</v>
      </c>
      <c r="G404">
        <v>73.599999999999994</v>
      </c>
      <c r="H404" t="s">
        <v>102</v>
      </c>
      <c r="I404" t="s">
        <v>103</v>
      </c>
      <c r="J404" s="59">
        <v>41807</v>
      </c>
      <c r="K404" t="s">
        <v>17</v>
      </c>
      <c r="L404">
        <v>314.5</v>
      </c>
    </row>
    <row r="405" spans="1:12" x14ac:dyDescent="0.2">
      <c r="A405" t="s">
        <v>97</v>
      </c>
      <c r="B405" t="s">
        <v>98</v>
      </c>
      <c r="C405" t="s">
        <v>99</v>
      </c>
      <c r="D405" t="s">
        <v>100</v>
      </c>
      <c r="E405" t="s">
        <v>45</v>
      </c>
      <c r="F405">
        <v>306.2</v>
      </c>
      <c r="G405">
        <v>75.599999999999994</v>
      </c>
      <c r="H405" t="s">
        <v>102</v>
      </c>
      <c r="I405" t="s">
        <v>106</v>
      </c>
      <c r="J405" s="59">
        <v>41812</v>
      </c>
      <c r="K405" t="s">
        <v>17</v>
      </c>
      <c r="L405">
        <v>306.2</v>
      </c>
    </row>
    <row r="406" spans="1:12" x14ac:dyDescent="0.2">
      <c r="A406" t="s">
        <v>97</v>
      </c>
      <c r="B406" t="s">
        <v>98</v>
      </c>
      <c r="C406" t="s">
        <v>99</v>
      </c>
      <c r="D406" t="s">
        <v>100</v>
      </c>
      <c r="E406" t="s">
        <v>45</v>
      </c>
      <c r="F406">
        <v>304.8</v>
      </c>
      <c r="G406">
        <v>76</v>
      </c>
      <c r="H406" t="s">
        <v>102</v>
      </c>
      <c r="I406" t="s">
        <v>106</v>
      </c>
      <c r="J406" s="59">
        <v>41833</v>
      </c>
      <c r="K406" t="s">
        <v>17</v>
      </c>
      <c r="L406">
        <v>304.8</v>
      </c>
    </row>
    <row r="407" spans="1:12" x14ac:dyDescent="0.2">
      <c r="A407" t="s">
        <v>97</v>
      </c>
      <c r="B407" t="s">
        <v>98</v>
      </c>
      <c r="C407" t="s">
        <v>99</v>
      </c>
      <c r="D407" t="s">
        <v>100</v>
      </c>
      <c r="E407" t="s">
        <v>155</v>
      </c>
      <c r="F407">
        <v>330</v>
      </c>
      <c r="G407">
        <v>75.900000000000006</v>
      </c>
      <c r="H407" t="s">
        <v>102</v>
      </c>
      <c r="I407" t="s">
        <v>244</v>
      </c>
      <c r="J407" s="59">
        <v>41822</v>
      </c>
      <c r="K407" t="s">
        <v>17</v>
      </c>
      <c r="L407">
        <v>330</v>
      </c>
    </row>
    <row r="408" spans="1:12" x14ac:dyDescent="0.2">
      <c r="A408" t="s">
        <v>97</v>
      </c>
      <c r="B408" t="s">
        <v>98</v>
      </c>
      <c r="C408" t="s">
        <v>99</v>
      </c>
      <c r="D408" t="s">
        <v>100</v>
      </c>
      <c r="E408" t="s">
        <v>46</v>
      </c>
      <c r="F408">
        <v>674.4</v>
      </c>
      <c r="G408">
        <v>73.400000000000006</v>
      </c>
      <c r="H408" t="s">
        <v>102</v>
      </c>
      <c r="I408" t="s">
        <v>103</v>
      </c>
      <c r="J408" s="59">
        <v>41793</v>
      </c>
      <c r="K408" t="s">
        <v>17</v>
      </c>
      <c r="L408">
        <v>674.4</v>
      </c>
    </row>
    <row r="409" spans="1:12" x14ac:dyDescent="0.2">
      <c r="A409" t="s">
        <v>97</v>
      </c>
      <c r="B409" t="s">
        <v>98</v>
      </c>
      <c r="C409" t="s">
        <v>99</v>
      </c>
      <c r="D409" t="s">
        <v>100</v>
      </c>
      <c r="E409" t="s">
        <v>46</v>
      </c>
      <c r="F409">
        <v>662.5</v>
      </c>
      <c r="G409">
        <v>74.7</v>
      </c>
      <c r="H409" t="s">
        <v>102</v>
      </c>
      <c r="I409" t="s">
        <v>108</v>
      </c>
      <c r="J409" s="59">
        <v>41816</v>
      </c>
      <c r="K409" t="s">
        <v>17</v>
      </c>
      <c r="L409">
        <v>662.5</v>
      </c>
    </row>
    <row r="410" spans="1:12" x14ac:dyDescent="0.2">
      <c r="A410" t="s">
        <v>97</v>
      </c>
      <c r="B410" t="s">
        <v>98</v>
      </c>
      <c r="C410" t="s">
        <v>99</v>
      </c>
      <c r="D410" t="s">
        <v>100</v>
      </c>
      <c r="E410" t="s">
        <v>46</v>
      </c>
      <c r="F410">
        <v>665.8</v>
      </c>
      <c r="G410">
        <v>74.400000000000006</v>
      </c>
      <c r="H410" t="s">
        <v>102</v>
      </c>
      <c r="I410" t="s">
        <v>246</v>
      </c>
      <c r="J410" s="59">
        <v>41829</v>
      </c>
      <c r="K410" t="s">
        <v>17</v>
      </c>
      <c r="L410">
        <v>665.8</v>
      </c>
    </row>
    <row r="411" spans="1:12" x14ac:dyDescent="0.2">
      <c r="A411" t="s">
        <v>97</v>
      </c>
      <c r="B411" t="s">
        <v>98</v>
      </c>
      <c r="C411" t="s">
        <v>99</v>
      </c>
      <c r="D411" t="s">
        <v>100</v>
      </c>
      <c r="E411" t="s">
        <v>47</v>
      </c>
      <c r="F411">
        <v>1146</v>
      </c>
      <c r="G411">
        <v>74.3</v>
      </c>
      <c r="H411" t="s">
        <v>102</v>
      </c>
      <c r="I411" t="s">
        <v>106</v>
      </c>
      <c r="J411" s="59">
        <v>41868</v>
      </c>
      <c r="K411" t="s">
        <v>17</v>
      </c>
      <c r="L411">
        <v>1146</v>
      </c>
    </row>
    <row r="412" spans="1:12" x14ac:dyDescent="0.2">
      <c r="A412" t="s">
        <v>97</v>
      </c>
      <c r="B412" t="s">
        <v>98</v>
      </c>
      <c r="C412" t="s">
        <v>99</v>
      </c>
      <c r="D412" t="s">
        <v>100</v>
      </c>
      <c r="E412" t="s">
        <v>48</v>
      </c>
      <c r="F412">
        <v>2383.66</v>
      </c>
      <c r="G412">
        <v>74.599999999999994</v>
      </c>
      <c r="H412" t="s">
        <v>102</v>
      </c>
      <c r="I412" t="s">
        <v>154</v>
      </c>
      <c r="J412" s="59">
        <v>41875</v>
      </c>
      <c r="K412" t="s">
        <v>17</v>
      </c>
      <c r="L412">
        <v>2383.66</v>
      </c>
    </row>
    <row r="413" spans="1:12" x14ac:dyDescent="0.2">
      <c r="A413" t="s">
        <v>97</v>
      </c>
      <c r="B413" t="s">
        <v>98</v>
      </c>
      <c r="C413" t="s">
        <v>99</v>
      </c>
      <c r="D413" t="s">
        <v>100</v>
      </c>
      <c r="E413" t="s">
        <v>101</v>
      </c>
      <c r="F413">
        <v>825.9</v>
      </c>
      <c r="G413">
        <v>0</v>
      </c>
      <c r="H413" t="s">
        <v>102</v>
      </c>
      <c r="I413" t="s">
        <v>103</v>
      </c>
      <c r="J413" s="59">
        <v>41772</v>
      </c>
      <c r="K413" t="s">
        <v>17</v>
      </c>
      <c r="L413">
        <v>825.9</v>
      </c>
    </row>
    <row r="414" spans="1:12" x14ac:dyDescent="0.2">
      <c r="A414" t="s">
        <v>97</v>
      </c>
      <c r="B414" t="s">
        <v>98</v>
      </c>
      <c r="C414" t="s">
        <v>99</v>
      </c>
      <c r="D414" t="s">
        <v>100</v>
      </c>
      <c r="E414" t="s">
        <v>101</v>
      </c>
      <c r="F414">
        <v>781.9</v>
      </c>
      <c r="G414">
        <v>0</v>
      </c>
      <c r="H414" t="s">
        <v>102</v>
      </c>
      <c r="I414" t="s">
        <v>103</v>
      </c>
      <c r="J414" s="59">
        <v>41807</v>
      </c>
      <c r="K414" t="s">
        <v>17</v>
      </c>
      <c r="L414">
        <v>781.9</v>
      </c>
    </row>
    <row r="415" spans="1:12" x14ac:dyDescent="0.2">
      <c r="A415" t="s">
        <v>97</v>
      </c>
      <c r="B415" t="s">
        <v>98</v>
      </c>
      <c r="C415" t="s">
        <v>99</v>
      </c>
      <c r="D415" t="s">
        <v>105</v>
      </c>
      <c r="E415" t="s">
        <v>60</v>
      </c>
      <c r="F415">
        <v>8.64</v>
      </c>
      <c r="G415">
        <v>11.4</v>
      </c>
      <c r="H415" t="s">
        <v>102</v>
      </c>
      <c r="I415" t="s">
        <v>106</v>
      </c>
      <c r="J415" s="59">
        <v>41756</v>
      </c>
      <c r="K415" t="s">
        <v>17</v>
      </c>
      <c r="L415">
        <v>8.64</v>
      </c>
    </row>
    <row r="416" spans="1:12" x14ac:dyDescent="0.2">
      <c r="A416" t="s">
        <v>97</v>
      </c>
      <c r="B416" t="s">
        <v>98</v>
      </c>
      <c r="C416" t="s">
        <v>99</v>
      </c>
      <c r="D416" t="s">
        <v>105</v>
      </c>
      <c r="E416" t="s">
        <v>60</v>
      </c>
      <c r="F416">
        <v>15.21</v>
      </c>
      <c r="G416">
        <v>20</v>
      </c>
      <c r="H416" t="s">
        <v>102</v>
      </c>
      <c r="I416" t="s">
        <v>108</v>
      </c>
      <c r="J416" s="59">
        <v>41767</v>
      </c>
      <c r="K416" t="s">
        <v>17</v>
      </c>
      <c r="L416">
        <v>15.21</v>
      </c>
    </row>
    <row r="417" spans="1:12" x14ac:dyDescent="0.2">
      <c r="A417" t="s">
        <v>97</v>
      </c>
      <c r="B417" t="s">
        <v>98</v>
      </c>
      <c r="C417" t="s">
        <v>99</v>
      </c>
      <c r="D417" t="s">
        <v>105</v>
      </c>
      <c r="E417" t="s">
        <v>59</v>
      </c>
      <c r="F417">
        <v>15.69</v>
      </c>
      <c r="G417">
        <v>23.6</v>
      </c>
      <c r="H417" t="s">
        <v>102</v>
      </c>
      <c r="I417" t="s">
        <v>106</v>
      </c>
      <c r="J417" s="59">
        <v>41756</v>
      </c>
      <c r="K417" t="s">
        <v>17</v>
      </c>
      <c r="L417">
        <v>15.69</v>
      </c>
    </row>
    <row r="418" spans="1:12" x14ac:dyDescent="0.2">
      <c r="A418" t="s">
        <v>97</v>
      </c>
      <c r="B418" t="s">
        <v>98</v>
      </c>
      <c r="C418" t="s">
        <v>99</v>
      </c>
      <c r="D418" t="s">
        <v>105</v>
      </c>
      <c r="E418" t="s">
        <v>59</v>
      </c>
      <c r="F418">
        <v>18.920000000000002</v>
      </c>
      <c r="G418">
        <v>28.4</v>
      </c>
      <c r="H418" t="s">
        <v>102</v>
      </c>
      <c r="I418" t="s">
        <v>106</v>
      </c>
      <c r="J418" s="59">
        <v>41812</v>
      </c>
      <c r="K418" t="s">
        <v>17</v>
      </c>
      <c r="L418">
        <v>18.920000000000002</v>
      </c>
    </row>
    <row r="419" spans="1:12" x14ac:dyDescent="0.2">
      <c r="A419" t="s">
        <v>97</v>
      </c>
      <c r="B419" t="s">
        <v>98</v>
      </c>
      <c r="C419" t="s">
        <v>99</v>
      </c>
      <c r="D419" t="s">
        <v>105</v>
      </c>
      <c r="E419" t="s">
        <v>59</v>
      </c>
      <c r="F419">
        <v>17.98</v>
      </c>
      <c r="G419">
        <v>27</v>
      </c>
      <c r="H419" t="s">
        <v>102</v>
      </c>
      <c r="I419" t="s">
        <v>108</v>
      </c>
      <c r="J419" s="59">
        <v>41816</v>
      </c>
      <c r="K419" t="s">
        <v>17</v>
      </c>
      <c r="L419">
        <v>17.98</v>
      </c>
    </row>
    <row r="420" spans="1:12" x14ac:dyDescent="0.2">
      <c r="A420" t="s">
        <v>97</v>
      </c>
      <c r="B420" t="s">
        <v>98</v>
      </c>
      <c r="C420" t="s">
        <v>99</v>
      </c>
      <c r="D420" t="s">
        <v>105</v>
      </c>
      <c r="E420" t="s">
        <v>59</v>
      </c>
      <c r="F420">
        <v>18.260000000000002</v>
      </c>
      <c r="G420">
        <v>27.4</v>
      </c>
      <c r="H420" t="s">
        <v>102</v>
      </c>
      <c r="I420" t="s">
        <v>106</v>
      </c>
      <c r="J420" s="59">
        <v>41833</v>
      </c>
      <c r="K420" t="s">
        <v>17</v>
      </c>
      <c r="L420">
        <v>18.260000000000002</v>
      </c>
    </row>
    <row r="421" spans="1:12" x14ac:dyDescent="0.2">
      <c r="A421" t="s">
        <v>97</v>
      </c>
      <c r="B421" t="s">
        <v>98</v>
      </c>
      <c r="C421" t="s">
        <v>99</v>
      </c>
      <c r="D421" t="s">
        <v>105</v>
      </c>
      <c r="E421" t="s">
        <v>59</v>
      </c>
      <c r="F421">
        <v>17.53</v>
      </c>
      <c r="G421">
        <v>26.3</v>
      </c>
      <c r="H421" t="s">
        <v>102</v>
      </c>
      <c r="I421" t="s">
        <v>106</v>
      </c>
      <c r="J421" s="59">
        <v>41868</v>
      </c>
      <c r="K421" t="s">
        <v>17</v>
      </c>
      <c r="L421">
        <v>17.53</v>
      </c>
    </row>
    <row r="422" spans="1:12" x14ac:dyDescent="0.2">
      <c r="A422" t="s">
        <v>97</v>
      </c>
      <c r="B422" t="s">
        <v>98</v>
      </c>
      <c r="C422" t="s">
        <v>99</v>
      </c>
      <c r="D422" t="s">
        <v>105</v>
      </c>
      <c r="E422" t="s">
        <v>57</v>
      </c>
      <c r="F422">
        <v>6.91</v>
      </c>
      <c r="G422">
        <v>35.4</v>
      </c>
      <c r="H422" t="s">
        <v>102</v>
      </c>
      <c r="I422" t="s">
        <v>106</v>
      </c>
      <c r="J422" s="59">
        <v>41756</v>
      </c>
      <c r="K422" t="s">
        <v>17</v>
      </c>
      <c r="L422">
        <v>6.91</v>
      </c>
    </row>
    <row r="423" spans="1:12" x14ac:dyDescent="0.2">
      <c r="A423" t="s">
        <v>97</v>
      </c>
      <c r="B423" t="s">
        <v>98</v>
      </c>
      <c r="C423" t="s">
        <v>99</v>
      </c>
      <c r="D423" t="s">
        <v>105</v>
      </c>
      <c r="E423" t="s">
        <v>57</v>
      </c>
      <c r="F423">
        <v>6.8</v>
      </c>
      <c r="G423">
        <v>34.799999999999997</v>
      </c>
      <c r="H423" t="s">
        <v>102</v>
      </c>
      <c r="I423" t="s">
        <v>103</v>
      </c>
      <c r="J423" s="59">
        <v>41772</v>
      </c>
      <c r="K423" t="s">
        <v>17</v>
      </c>
      <c r="L423">
        <v>6.8</v>
      </c>
    </row>
    <row r="424" spans="1:12" x14ac:dyDescent="0.2">
      <c r="A424" t="s">
        <v>97</v>
      </c>
      <c r="B424" t="s">
        <v>98</v>
      </c>
      <c r="C424" t="s">
        <v>99</v>
      </c>
      <c r="D424" t="s">
        <v>105</v>
      </c>
      <c r="E424" t="s">
        <v>58</v>
      </c>
      <c r="F424">
        <v>17.48</v>
      </c>
      <c r="G424">
        <v>25.3</v>
      </c>
      <c r="H424" t="s">
        <v>102</v>
      </c>
      <c r="I424" t="s">
        <v>106</v>
      </c>
      <c r="J424" s="59">
        <v>41756</v>
      </c>
      <c r="K424" t="s">
        <v>17</v>
      </c>
      <c r="L424">
        <v>17.48</v>
      </c>
    </row>
    <row r="425" spans="1:12" x14ac:dyDescent="0.2">
      <c r="A425" t="s">
        <v>97</v>
      </c>
      <c r="B425" t="s">
        <v>98</v>
      </c>
      <c r="C425" t="s">
        <v>99</v>
      </c>
      <c r="D425" t="s">
        <v>105</v>
      </c>
      <c r="E425" t="s">
        <v>58</v>
      </c>
      <c r="F425">
        <v>17.21</v>
      </c>
      <c r="G425">
        <v>25</v>
      </c>
      <c r="H425" t="s">
        <v>102</v>
      </c>
      <c r="I425" t="s">
        <v>103</v>
      </c>
      <c r="J425" s="59">
        <v>41807</v>
      </c>
      <c r="K425" t="s">
        <v>17</v>
      </c>
      <c r="L425">
        <v>17.21</v>
      </c>
    </row>
    <row r="426" spans="1:12" x14ac:dyDescent="0.2">
      <c r="A426" t="s">
        <v>97</v>
      </c>
      <c r="B426" t="s">
        <v>98</v>
      </c>
      <c r="C426" t="s">
        <v>99</v>
      </c>
      <c r="D426" t="s">
        <v>105</v>
      </c>
      <c r="E426" t="s">
        <v>58</v>
      </c>
      <c r="F426">
        <v>18.05</v>
      </c>
      <c r="G426">
        <v>26.2</v>
      </c>
      <c r="H426" t="s">
        <v>102</v>
      </c>
      <c r="I426" t="s">
        <v>106</v>
      </c>
      <c r="J426" s="59">
        <v>41812</v>
      </c>
      <c r="K426" t="s">
        <v>17</v>
      </c>
      <c r="L426">
        <v>18.05</v>
      </c>
    </row>
    <row r="427" spans="1:12" x14ac:dyDescent="0.2">
      <c r="A427" t="s">
        <v>97</v>
      </c>
      <c r="B427" t="s">
        <v>98</v>
      </c>
      <c r="C427" t="s">
        <v>99</v>
      </c>
      <c r="D427" t="s">
        <v>105</v>
      </c>
      <c r="E427" t="s">
        <v>58</v>
      </c>
      <c r="F427">
        <v>16.690000000000001</v>
      </c>
      <c r="G427">
        <v>24.2</v>
      </c>
      <c r="H427" t="s">
        <v>102</v>
      </c>
      <c r="I427" t="s">
        <v>106</v>
      </c>
      <c r="J427" s="59">
        <v>41833</v>
      </c>
      <c r="K427" t="s">
        <v>17</v>
      </c>
      <c r="L427">
        <v>16.690000000000001</v>
      </c>
    </row>
    <row r="428" spans="1:12" x14ac:dyDescent="0.2">
      <c r="A428" t="s">
        <v>97</v>
      </c>
      <c r="B428" t="s">
        <v>98</v>
      </c>
      <c r="C428" t="s">
        <v>99</v>
      </c>
      <c r="D428" t="s">
        <v>105</v>
      </c>
      <c r="E428" t="s">
        <v>58</v>
      </c>
      <c r="F428">
        <v>17.2</v>
      </c>
      <c r="G428">
        <v>24.9</v>
      </c>
      <c r="H428" t="s">
        <v>102</v>
      </c>
      <c r="I428" t="s">
        <v>106</v>
      </c>
      <c r="J428" s="59">
        <v>41868</v>
      </c>
      <c r="K428" t="s">
        <v>17</v>
      </c>
      <c r="L428">
        <v>17.2</v>
      </c>
    </row>
    <row r="429" spans="1:12" x14ac:dyDescent="0.2">
      <c r="A429" t="s">
        <v>97</v>
      </c>
      <c r="B429" t="s">
        <v>98</v>
      </c>
      <c r="C429" t="s">
        <v>99</v>
      </c>
      <c r="D429" t="s">
        <v>105</v>
      </c>
      <c r="E429" t="s">
        <v>53</v>
      </c>
      <c r="F429">
        <v>3.61</v>
      </c>
      <c r="G429">
        <v>49.3</v>
      </c>
      <c r="H429" t="s">
        <v>102</v>
      </c>
      <c r="I429" t="s">
        <v>106</v>
      </c>
      <c r="J429" s="59">
        <v>41868</v>
      </c>
      <c r="K429" t="s">
        <v>17</v>
      </c>
      <c r="L429">
        <v>3.61</v>
      </c>
    </row>
    <row r="430" spans="1:12" x14ac:dyDescent="0.2">
      <c r="A430" t="s">
        <v>97</v>
      </c>
      <c r="B430" t="s">
        <v>98</v>
      </c>
      <c r="C430" t="s">
        <v>99</v>
      </c>
      <c r="D430" t="s">
        <v>105</v>
      </c>
      <c r="E430" t="s">
        <v>54</v>
      </c>
      <c r="F430">
        <v>7.45</v>
      </c>
      <c r="G430">
        <v>48.2</v>
      </c>
      <c r="H430" t="s">
        <v>102</v>
      </c>
      <c r="I430" t="s">
        <v>106</v>
      </c>
      <c r="J430" s="59">
        <v>41812</v>
      </c>
      <c r="K430" t="s">
        <v>17</v>
      </c>
      <c r="L430">
        <v>7.45</v>
      </c>
    </row>
    <row r="431" spans="1:12" x14ac:dyDescent="0.2">
      <c r="A431" t="s">
        <v>97</v>
      </c>
      <c r="B431" t="s">
        <v>98</v>
      </c>
      <c r="C431" t="s">
        <v>99</v>
      </c>
      <c r="D431" t="s">
        <v>105</v>
      </c>
      <c r="E431" t="s">
        <v>54</v>
      </c>
      <c r="F431">
        <v>8.6</v>
      </c>
      <c r="G431">
        <v>55.6</v>
      </c>
      <c r="H431" t="s">
        <v>102</v>
      </c>
      <c r="I431" t="s">
        <v>106</v>
      </c>
      <c r="J431" s="59">
        <v>41833</v>
      </c>
      <c r="K431" t="s">
        <v>17</v>
      </c>
      <c r="L431">
        <v>8.6</v>
      </c>
    </row>
    <row r="432" spans="1:12" x14ac:dyDescent="0.2">
      <c r="A432" t="s">
        <v>97</v>
      </c>
      <c r="B432" t="s">
        <v>98</v>
      </c>
      <c r="C432" t="s">
        <v>99</v>
      </c>
      <c r="D432" t="s">
        <v>105</v>
      </c>
      <c r="E432" t="s">
        <v>54</v>
      </c>
      <c r="F432">
        <v>8.6300000000000008</v>
      </c>
      <c r="G432">
        <v>55.8</v>
      </c>
      <c r="H432" t="s">
        <v>102</v>
      </c>
      <c r="I432" t="s">
        <v>106</v>
      </c>
      <c r="J432" s="59">
        <v>41868</v>
      </c>
      <c r="K432" t="s">
        <v>17</v>
      </c>
      <c r="L432">
        <v>8.6300000000000008</v>
      </c>
    </row>
    <row r="433" spans="1:12" x14ac:dyDescent="0.2">
      <c r="A433" t="s">
        <v>97</v>
      </c>
      <c r="B433" t="s">
        <v>98</v>
      </c>
      <c r="C433" t="s">
        <v>99</v>
      </c>
      <c r="D433" t="s">
        <v>105</v>
      </c>
      <c r="E433" t="s">
        <v>54</v>
      </c>
      <c r="F433">
        <v>8.66</v>
      </c>
      <c r="G433">
        <v>56</v>
      </c>
      <c r="H433" t="s">
        <v>102</v>
      </c>
      <c r="I433" t="s">
        <v>154</v>
      </c>
      <c r="J433" s="59">
        <v>41875</v>
      </c>
      <c r="K433" t="s">
        <v>17</v>
      </c>
      <c r="L433">
        <v>8.66</v>
      </c>
    </row>
    <row r="434" spans="1:12" x14ac:dyDescent="0.2">
      <c r="A434" t="s">
        <v>97</v>
      </c>
      <c r="B434" t="s">
        <v>98</v>
      </c>
      <c r="C434" t="s">
        <v>99</v>
      </c>
      <c r="D434" t="s">
        <v>105</v>
      </c>
      <c r="E434" t="s">
        <v>55</v>
      </c>
      <c r="F434">
        <v>1.2</v>
      </c>
      <c r="G434">
        <v>58.8</v>
      </c>
      <c r="H434" t="s">
        <v>102</v>
      </c>
      <c r="I434" t="s">
        <v>106</v>
      </c>
      <c r="J434" s="59">
        <v>41868</v>
      </c>
      <c r="K434" t="s">
        <v>17</v>
      </c>
      <c r="L434">
        <v>1.2</v>
      </c>
    </row>
    <row r="435" spans="1:12" x14ac:dyDescent="0.2">
      <c r="A435" t="s">
        <v>372</v>
      </c>
      <c r="B435" t="s">
        <v>373</v>
      </c>
      <c r="C435" t="s">
        <v>99</v>
      </c>
      <c r="D435" t="s">
        <v>100</v>
      </c>
      <c r="E435" t="s">
        <v>155</v>
      </c>
      <c r="F435">
        <v>362.7</v>
      </c>
      <c r="G435">
        <v>66.400000000000006</v>
      </c>
      <c r="H435" t="s">
        <v>138</v>
      </c>
      <c r="I435" t="s">
        <v>244</v>
      </c>
      <c r="J435" s="59">
        <v>41822</v>
      </c>
      <c r="K435" t="s">
        <v>374</v>
      </c>
      <c r="L435">
        <v>362.7</v>
      </c>
    </row>
    <row r="436" spans="1:12" x14ac:dyDescent="0.2">
      <c r="A436" t="s">
        <v>372</v>
      </c>
      <c r="B436" t="s">
        <v>373</v>
      </c>
      <c r="C436" t="s">
        <v>99</v>
      </c>
      <c r="D436" t="s">
        <v>100</v>
      </c>
      <c r="E436" t="s">
        <v>46</v>
      </c>
      <c r="F436">
        <v>708.7</v>
      </c>
      <c r="G436">
        <v>67.2</v>
      </c>
      <c r="H436" t="s">
        <v>138</v>
      </c>
      <c r="I436" t="s">
        <v>246</v>
      </c>
      <c r="J436" s="59">
        <v>41829</v>
      </c>
      <c r="K436" t="s">
        <v>374</v>
      </c>
      <c r="L436">
        <v>708.7</v>
      </c>
    </row>
    <row r="437" spans="1:12" x14ac:dyDescent="0.2">
      <c r="A437" t="s">
        <v>156</v>
      </c>
      <c r="B437" t="s">
        <v>159</v>
      </c>
      <c r="C437" t="s">
        <v>99</v>
      </c>
      <c r="D437" t="s">
        <v>100</v>
      </c>
      <c r="E437" t="s">
        <v>41</v>
      </c>
      <c r="F437">
        <v>13.8</v>
      </c>
      <c r="G437">
        <v>79.599999999999994</v>
      </c>
      <c r="H437" t="s">
        <v>141</v>
      </c>
      <c r="I437" t="s">
        <v>103</v>
      </c>
      <c r="J437" s="59">
        <v>41772</v>
      </c>
      <c r="K437" t="s">
        <v>234</v>
      </c>
      <c r="L437">
        <v>13.8</v>
      </c>
    </row>
    <row r="438" spans="1:12" x14ac:dyDescent="0.2">
      <c r="A438" t="s">
        <v>156</v>
      </c>
      <c r="B438" t="s">
        <v>159</v>
      </c>
      <c r="C438" t="s">
        <v>99</v>
      </c>
      <c r="D438" t="s">
        <v>100</v>
      </c>
      <c r="E438" t="s">
        <v>42</v>
      </c>
      <c r="F438">
        <v>26.2</v>
      </c>
      <c r="G438">
        <v>85.6</v>
      </c>
      <c r="H438" t="s">
        <v>141</v>
      </c>
      <c r="I438" t="s">
        <v>106</v>
      </c>
      <c r="J438" s="59">
        <v>41868</v>
      </c>
      <c r="K438" t="s">
        <v>234</v>
      </c>
      <c r="L438">
        <v>26.2</v>
      </c>
    </row>
    <row r="439" spans="1:12" x14ac:dyDescent="0.2">
      <c r="A439" t="s">
        <v>156</v>
      </c>
      <c r="B439" t="s">
        <v>159</v>
      </c>
      <c r="C439" t="s">
        <v>99</v>
      </c>
      <c r="D439" t="s">
        <v>100</v>
      </c>
      <c r="E439" t="s">
        <v>43</v>
      </c>
      <c r="F439">
        <v>59.5</v>
      </c>
      <c r="G439">
        <v>83.2</v>
      </c>
      <c r="H439" t="s">
        <v>141</v>
      </c>
      <c r="I439" t="s">
        <v>103</v>
      </c>
      <c r="J439" s="59">
        <v>41772</v>
      </c>
      <c r="K439" t="s">
        <v>234</v>
      </c>
      <c r="L439">
        <v>59.5</v>
      </c>
    </row>
    <row r="440" spans="1:12" x14ac:dyDescent="0.2">
      <c r="A440" t="s">
        <v>156</v>
      </c>
      <c r="B440" t="s">
        <v>159</v>
      </c>
      <c r="C440" t="s">
        <v>99</v>
      </c>
      <c r="D440" t="s">
        <v>100</v>
      </c>
      <c r="E440" t="s">
        <v>43</v>
      </c>
      <c r="F440">
        <v>57.77</v>
      </c>
      <c r="G440">
        <v>85.7</v>
      </c>
      <c r="H440" t="s">
        <v>141</v>
      </c>
      <c r="I440" t="s">
        <v>375</v>
      </c>
      <c r="J440" s="59">
        <v>41789</v>
      </c>
      <c r="K440" t="s">
        <v>234</v>
      </c>
      <c r="L440">
        <v>57.77</v>
      </c>
    </row>
    <row r="441" spans="1:12" x14ac:dyDescent="0.2">
      <c r="A441" t="s">
        <v>156</v>
      </c>
      <c r="B441" t="s">
        <v>159</v>
      </c>
      <c r="C441" t="s">
        <v>99</v>
      </c>
      <c r="D441" t="s">
        <v>100</v>
      </c>
      <c r="E441" t="s">
        <v>43</v>
      </c>
      <c r="F441">
        <v>56.8</v>
      </c>
      <c r="G441">
        <v>87.2</v>
      </c>
      <c r="H441" t="s">
        <v>141</v>
      </c>
      <c r="I441" t="s">
        <v>108</v>
      </c>
      <c r="J441" s="59">
        <v>41837</v>
      </c>
      <c r="K441" t="s">
        <v>234</v>
      </c>
      <c r="L441">
        <v>56.8</v>
      </c>
    </row>
    <row r="442" spans="1:12" x14ac:dyDescent="0.2">
      <c r="A442" t="s">
        <v>156</v>
      </c>
      <c r="B442" t="s">
        <v>159</v>
      </c>
      <c r="C442" t="s">
        <v>99</v>
      </c>
      <c r="D442" t="s">
        <v>100</v>
      </c>
      <c r="E442" t="s">
        <v>44</v>
      </c>
      <c r="F442">
        <v>130.9</v>
      </c>
      <c r="G442">
        <v>88.9</v>
      </c>
      <c r="H442" t="s">
        <v>141</v>
      </c>
      <c r="I442" t="s">
        <v>281</v>
      </c>
      <c r="J442" s="59">
        <v>41813</v>
      </c>
      <c r="K442" t="s">
        <v>234</v>
      </c>
      <c r="L442">
        <v>130.9</v>
      </c>
    </row>
    <row r="443" spans="1:12" x14ac:dyDescent="0.2">
      <c r="A443" t="s">
        <v>156</v>
      </c>
      <c r="B443" t="s">
        <v>159</v>
      </c>
      <c r="C443" t="s">
        <v>99</v>
      </c>
      <c r="D443" t="s">
        <v>100</v>
      </c>
      <c r="E443" t="s">
        <v>44</v>
      </c>
      <c r="F443">
        <v>127.6</v>
      </c>
      <c r="G443">
        <v>91.2</v>
      </c>
      <c r="H443" t="s">
        <v>141</v>
      </c>
      <c r="I443" t="s">
        <v>106</v>
      </c>
      <c r="J443" s="59">
        <v>41868</v>
      </c>
      <c r="K443" t="s">
        <v>234</v>
      </c>
      <c r="L443">
        <v>127.6</v>
      </c>
    </row>
    <row r="444" spans="1:12" x14ac:dyDescent="0.2">
      <c r="A444" t="s">
        <v>156</v>
      </c>
      <c r="B444" t="s">
        <v>159</v>
      </c>
      <c r="C444" t="s">
        <v>99</v>
      </c>
      <c r="D444" t="s">
        <v>100</v>
      </c>
      <c r="E444" t="s">
        <v>44</v>
      </c>
      <c r="F444">
        <v>124.9</v>
      </c>
      <c r="G444">
        <v>93.1</v>
      </c>
      <c r="H444" t="s">
        <v>141</v>
      </c>
      <c r="I444" t="s">
        <v>253</v>
      </c>
      <c r="J444" s="59">
        <v>41872</v>
      </c>
      <c r="K444" t="s">
        <v>234</v>
      </c>
      <c r="L444">
        <v>124.9</v>
      </c>
    </row>
    <row r="445" spans="1:12" x14ac:dyDescent="0.2">
      <c r="A445" t="s">
        <v>156</v>
      </c>
      <c r="B445" t="s">
        <v>159</v>
      </c>
      <c r="C445" t="s">
        <v>99</v>
      </c>
      <c r="D445" t="s">
        <v>100</v>
      </c>
      <c r="E445" t="s">
        <v>155</v>
      </c>
      <c r="F445">
        <v>297.3</v>
      </c>
      <c r="G445">
        <v>85.6</v>
      </c>
      <c r="H445" t="s">
        <v>141</v>
      </c>
      <c r="I445" t="s">
        <v>244</v>
      </c>
      <c r="J445" s="59">
        <v>41822</v>
      </c>
      <c r="K445" t="s">
        <v>234</v>
      </c>
      <c r="L445">
        <v>297.3</v>
      </c>
    </row>
    <row r="446" spans="1:12" x14ac:dyDescent="0.2">
      <c r="A446" t="s">
        <v>156</v>
      </c>
      <c r="B446" t="s">
        <v>159</v>
      </c>
      <c r="C446" t="s">
        <v>99</v>
      </c>
      <c r="D446" t="s">
        <v>105</v>
      </c>
      <c r="E446" t="s">
        <v>53</v>
      </c>
      <c r="F446">
        <v>3.93</v>
      </c>
      <c r="G446">
        <v>55.1</v>
      </c>
      <c r="H446" t="s">
        <v>141</v>
      </c>
      <c r="I446" t="s">
        <v>103</v>
      </c>
      <c r="J446" s="59">
        <v>41772</v>
      </c>
      <c r="K446" t="s">
        <v>234</v>
      </c>
      <c r="L446">
        <v>3.93</v>
      </c>
    </row>
    <row r="447" spans="1:12" x14ac:dyDescent="0.2">
      <c r="A447" t="s">
        <v>376</v>
      </c>
      <c r="B447" t="s">
        <v>377</v>
      </c>
      <c r="C447" t="s">
        <v>99</v>
      </c>
      <c r="D447" t="s">
        <v>100</v>
      </c>
      <c r="E447" t="s">
        <v>44</v>
      </c>
      <c r="F447">
        <v>227.6</v>
      </c>
      <c r="G447">
        <v>58.2</v>
      </c>
      <c r="H447" t="s">
        <v>173</v>
      </c>
      <c r="I447" t="s">
        <v>123</v>
      </c>
      <c r="J447" s="59">
        <v>41784</v>
      </c>
      <c r="K447" t="s">
        <v>378</v>
      </c>
      <c r="L447">
        <v>227.6</v>
      </c>
    </row>
    <row r="448" spans="1:12" x14ac:dyDescent="0.2">
      <c r="A448" t="s">
        <v>111</v>
      </c>
      <c r="B448" t="s">
        <v>379</v>
      </c>
      <c r="C448" t="s">
        <v>99</v>
      </c>
      <c r="D448" t="s">
        <v>100</v>
      </c>
      <c r="E448" t="s">
        <v>41</v>
      </c>
      <c r="F448">
        <v>15.8</v>
      </c>
      <c r="G448">
        <v>72.7</v>
      </c>
      <c r="H448" t="s">
        <v>151</v>
      </c>
      <c r="I448" t="s">
        <v>103</v>
      </c>
      <c r="J448" s="59">
        <v>41807</v>
      </c>
      <c r="K448" t="s">
        <v>380</v>
      </c>
      <c r="L448">
        <v>15.8</v>
      </c>
    </row>
    <row r="449" spans="1:12" x14ac:dyDescent="0.2">
      <c r="A449" t="s">
        <v>111</v>
      </c>
      <c r="B449" t="s">
        <v>379</v>
      </c>
      <c r="C449" t="s">
        <v>99</v>
      </c>
      <c r="D449" t="s">
        <v>100</v>
      </c>
      <c r="E449" t="s">
        <v>42</v>
      </c>
      <c r="F449">
        <v>33.4</v>
      </c>
      <c r="G449">
        <v>70.400000000000006</v>
      </c>
      <c r="H449" t="s">
        <v>151</v>
      </c>
      <c r="I449" t="s">
        <v>103</v>
      </c>
      <c r="J449" s="59">
        <v>41793</v>
      </c>
      <c r="K449" t="s">
        <v>380</v>
      </c>
      <c r="L449">
        <v>33.4</v>
      </c>
    </row>
    <row r="450" spans="1:12" x14ac:dyDescent="0.2">
      <c r="A450" t="s">
        <v>111</v>
      </c>
      <c r="B450" t="s">
        <v>379</v>
      </c>
      <c r="C450" t="s">
        <v>99</v>
      </c>
      <c r="D450" t="s">
        <v>100</v>
      </c>
      <c r="E450" t="s">
        <v>43</v>
      </c>
      <c r="F450">
        <v>71.2</v>
      </c>
      <c r="G450">
        <v>72.8</v>
      </c>
      <c r="H450" t="s">
        <v>151</v>
      </c>
      <c r="I450" t="s">
        <v>103</v>
      </c>
      <c r="J450" s="59">
        <v>41807</v>
      </c>
      <c r="K450" t="s">
        <v>380</v>
      </c>
      <c r="L450">
        <v>71.2</v>
      </c>
    </row>
    <row r="451" spans="1:12" x14ac:dyDescent="0.2">
      <c r="A451" t="s">
        <v>111</v>
      </c>
      <c r="B451" t="s">
        <v>379</v>
      </c>
      <c r="C451" t="s">
        <v>99</v>
      </c>
      <c r="D451" t="s">
        <v>100</v>
      </c>
      <c r="E451" t="s">
        <v>44</v>
      </c>
      <c r="F451">
        <v>164.8</v>
      </c>
      <c r="G451">
        <v>74.8</v>
      </c>
      <c r="H451" t="s">
        <v>151</v>
      </c>
      <c r="I451" t="s">
        <v>103</v>
      </c>
      <c r="J451" s="59">
        <v>41851</v>
      </c>
      <c r="K451" t="s">
        <v>380</v>
      </c>
      <c r="L451">
        <v>164.8</v>
      </c>
    </row>
    <row r="452" spans="1:12" x14ac:dyDescent="0.2">
      <c r="A452" t="s">
        <v>111</v>
      </c>
      <c r="B452" t="s">
        <v>379</v>
      </c>
      <c r="C452" t="s">
        <v>99</v>
      </c>
      <c r="D452" t="s">
        <v>100</v>
      </c>
      <c r="E452" t="s">
        <v>155</v>
      </c>
      <c r="F452">
        <v>362.1</v>
      </c>
      <c r="G452">
        <v>74.5</v>
      </c>
      <c r="H452" t="s">
        <v>151</v>
      </c>
      <c r="I452" t="s">
        <v>244</v>
      </c>
      <c r="J452" s="59">
        <v>41822</v>
      </c>
      <c r="K452" t="s">
        <v>380</v>
      </c>
      <c r="L452">
        <v>362.1</v>
      </c>
    </row>
    <row r="453" spans="1:12" x14ac:dyDescent="0.2">
      <c r="A453" t="s">
        <v>111</v>
      </c>
      <c r="B453" t="s">
        <v>379</v>
      </c>
      <c r="C453" t="s">
        <v>99</v>
      </c>
      <c r="D453" t="s">
        <v>100</v>
      </c>
      <c r="E453" t="s">
        <v>46</v>
      </c>
      <c r="F453">
        <v>709.4</v>
      </c>
      <c r="G453">
        <v>75.099999999999994</v>
      </c>
      <c r="H453" t="s">
        <v>151</v>
      </c>
      <c r="I453" t="s">
        <v>246</v>
      </c>
      <c r="J453" s="59">
        <v>41829</v>
      </c>
      <c r="K453" t="s">
        <v>380</v>
      </c>
      <c r="L453">
        <v>709.4</v>
      </c>
    </row>
    <row r="454" spans="1:12" x14ac:dyDescent="0.2">
      <c r="A454" t="s">
        <v>111</v>
      </c>
      <c r="B454" t="s">
        <v>379</v>
      </c>
      <c r="C454" t="s">
        <v>99</v>
      </c>
      <c r="D454" t="s">
        <v>100</v>
      </c>
      <c r="E454" t="s">
        <v>101</v>
      </c>
      <c r="F454">
        <v>873.7</v>
      </c>
      <c r="G454">
        <v>0</v>
      </c>
      <c r="H454" t="s">
        <v>151</v>
      </c>
      <c r="I454" t="s">
        <v>103</v>
      </c>
      <c r="J454" s="59">
        <v>41807</v>
      </c>
      <c r="K454" t="s">
        <v>380</v>
      </c>
      <c r="L454">
        <v>873.7</v>
      </c>
    </row>
    <row r="455" spans="1:12" x14ac:dyDescent="0.2">
      <c r="A455" t="s">
        <v>111</v>
      </c>
      <c r="B455" t="s">
        <v>379</v>
      </c>
      <c r="C455" t="s">
        <v>99</v>
      </c>
      <c r="D455" t="s">
        <v>105</v>
      </c>
      <c r="E455" t="s">
        <v>54</v>
      </c>
      <c r="F455">
        <v>5.72</v>
      </c>
      <c r="G455">
        <v>41.9</v>
      </c>
      <c r="H455" t="s">
        <v>151</v>
      </c>
      <c r="I455" t="s">
        <v>103</v>
      </c>
      <c r="J455" s="59">
        <v>41793</v>
      </c>
      <c r="K455" t="s">
        <v>380</v>
      </c>
      <c r="L455">
        <v>5.72</v>
      </c>
    </row>
    <row r="456" spans="1:12" x14ac:dyDescent="0.2">
      <c r="A456" t="s">
        <v>111</v>
      </c>
      <c r="B456" t="s">
        <v>379</v>
      </c>
      <c r="C456" t="s">
        <v>99</v>
      </c>
      <c r="D456" t="s">
        <v>105</v>
      </c>
      <c r="E456" t="s">
        <v>54</v>
      </c>
      <c r="F456">
        <v>6.04</v>
      </c>
      <c r="G456">
        <v>44.2</v>
      </c>
      <c r="H456" t="s">
        <v>151</v>
      </c>
      <c r="I456" t="s">
        <v>103</v>
      </c>
      <c r="J456" s="59">
        <v>41807</v>
      </c>
      <c r="K456" t="s">
        <v>380</v>
      </c>
      <c r="L456">
        <v>6.04</v>
      </c>
    </row>
    <row r="457" spans="1:12" x14ac:dyDescent="0.2">
      <c r="A457" t="s">
        <v>381</v>
      </c>
      <c r="B457" t="s">
        <v>379</v>
      </c>
      <c r="C457" t="s">
        <v>99</v>
      </c>
      <c r="D457" t="s">
        <v>100</v>
      </c>
      <c r="E457" t="s">
        <v>47</v>
      </c>
      <c r="F457">
        <v>1147.3</v>
      </c>
      <c r="G457">
        <v>66</v>
      </c>
      <c r="H457" t="s">
        <v>131</v>
      </c>
      <c r="I457" t="s">
        <v>106</v>
      </c>
      <c r="J457" s="59">
        <v>41868</v>
      </c>
      <c r="K457" t="s">
        <v>382</v>
      </c>
      <c r="L457">
        <v>1147.3</v>
      </c>
    </row>
    <row r="458" spans="1:12" x14ac:dyDescent="0.2">
      <c r="A458" t="s">
        <v>198</v>
      </c>
      <c r="B458" t="s">
        <v>199</v>
      </c>
      <c r="C458" t="s">
        <v>99</v>
      </c>
      <c r="D458" t="s">
        <v>100</v>
      </c>
      <c r="E458" t="s">
        <v>42</v>
      </c>
      <c r="F458">
        <v>23.93</v>
      </c>
      <c r="G458">
        <v>81.7</v>
      </c>
      <c r="H458" t="s">
        <v>131</v>
      </c>
      <c r="I458" t="s">
        <v>154</v>
      </c>
      <c r="J458" s="59">
        <v>41765</v>
      </c>
      <c r="K458" t="s">
        <v>383</v>
      </c>
      <c r="L458">
        <v>23.93</v>
      </c>
    </row>
    <row r="459" spans="1:12" x14ac:dyDescent="0.2">
      <c r="A459" t="s">
        <v>198</v>
      </c>
      <c r="B459" t="s">
        <v>199</v>
      </c>
      <c r="C459" t="s">
        <v>99</v>
      </c>
      <c r="D459" t="s">
        <v>100</v>
      </c>
      <c r="E459" t="s">
        <v>42</v>
      </c>
      <c r="F459">
        <v>24.33</v>
      </c>
      <c r="G459">
        <v>80.400000000000006</v>
      </c>
      <c r="H459" t="s">
        <v>131</v>
      </c>
      <c r="I459" t="s">
        <v>108</v>
      </c>
      <c r="J459" s="59">
        <v>41767</v>
      </c>
      <c r="K459" t="s">
        <v>383</v>
      </c>
      <c r="L459">
        <v>24.33</v>
      </c>
    </row>
    <row r="460" spans="1:12" x14ac:dyDescent="0.2">
      <c r="A460" t="s">
        <v>225</v>
      </c>
      <c r="B460" t="s">
        <v>226</v>
      </c>
      <c r="C460" t="s">
        <v>99</v>
      </c>
      <c r="D460" t="s">
        <v>105</v>
      </c>
      <c r="E460" t="s">
        <v>60</v>
      </c>
      <c r="F460">
        <v>22.89</v>
      </c>
      <c r="G460">
        <v>0</v>
      </c>
      <c r="H460" t="s">
        <v>115</v>
      </c>
      <c r="I460" t="s">
        <v>106</v>
      </c>
      <c r="J460" s="59">
        <v>41777</v>
      </c>
      <c r="K460" t="s">
        <v>27</v>
      </c>
      <c r="L460">
        <v>22.89</v>
      </c>
    </row>
    <row r="461" spans="1:12" x14ac:dyDescent="0.2">
      <c r="A461" t="s">
        <v>225</v>
      </c>
      <c r="B461" t="s">
        <v>226</v>
      </c>
      <c r="C461" t="s">
        <v>99</v>
      </c>
      <c r="D461" t="s">
        <v>105</v>
      </c>
      <c r="E461" t="s">
        <v>60</v>
      </c>
      <c r="F461">
        <v>21.31</v>
      </c>
      <c r="G461">
        <v>0</v>
      </c>
      <c r="H461" t="s">
        <v>115</v>
      </c>
      <c r="I461" t="s">
        <v>106</v>
      </c>
      <c r="J461" s="59">
        <v>41812</v>
      </c>
      <c r="K461" t="s">
        <v>27</v>
      </c>
      <c r="L461">
        <v>21.31</v>
      </c>
    </row>
    <row r="462" spans="1:12" x14ac:dyDescent="0.2">
      <c r="A462" t="s">
        <v>225</v>
      </c>
      <c r="B462" t="s">
        <v>226</v>
      </c>
      <c r="C462" t="s">
        <v>99</v>
      </c>
      <c r="D462" t="s">
        <v>105</v>
      </c>
      <c r="E462" t="s">
        <v>80</v>
      </c>
      <c r="F462">
        <v>25.36</v>
      </c>
      <c r="G462">
        <v>43.5</v>
      </c>
      <c r="H462" t="s">
        <v>115</v>
      </c>
      <c r="I462" t="s">
        <v>103</v>
      </c>
      <c r="J462" s="59">
        <v>41807</v>
      </c>
      <c r="K462" t="s">
        <v>27</v>
      </c>
      <c r="L462">
        <v>25.36</v>
      </c>
    </row>
    <row r="463" spans="1:12" x14ac:dyDescent="0.2">
      <c r="A463" t="s">
        <v>225</v>
      </c>
      <c r="B463" t="s">
        <v>226</v>
      </c>
      <c r="C463" t="s">
        <v>99</v>
      </c>
      <c r="D463" t="s">
        <v>105</v>
      </c>
      <c r="E463" t="s">
        <v>80</v>
      </c>
      <c r="F463">
        <v>21.51</v>
      </c>
      <c r="G463">
        <v>36.9</v>
      </c>
      <c r="H463" t="s">
        <v>115</v>
      </c>
      <c r="I463" t="s">
        <v>103</v>
      </c>
      <c r="J463" s="59">
        <v>41851</v>
      </c>
      <c r="K463" t="s">
        <v>27</v>
      </c>
      <c r="L463">
        <v>21.51</v>
      </c>
    </row>
    <row r="464" spans="1:12" x14ac:dyDescent="0.2">
      <c r="A464" t="s">
        <v>225</v>
      </c>
      <c r="B464" t="s">
        <v>226</v>
      </c>
      <c r="C464" t="s">
        <v>99</v>
      </c>
      <c r="D464" t="s">
        <v>105</v>
      </c>
      <c r="E464" t="s">
        <v>59</v>
      </c>
      <c r="F464">
        <v>15.44</v>
      </c>
      <c r="G464">
        <v>0</v>
      </c>
      <c r="H464" t="s">
        <v>115</v>
      </c>
      <c r="I464" t="s">
        <v>106</v>
      </c>
      <c r="J464" s="59">
        <v>41756</v>
      </c>
      <c r="K464" t="s">
        <v>27</v>
      </c>
      <c r="L464">
        <v>15.44</v>
      </c>
    </row>
    <row r="465" spans="1:12" x14ac:dyDescent="0.2">
      <c r="A465" t="s">
        <v>225</v>
      </c>
      <c r="B465" t="s">
        <v>226</v>
      </c>
      <c r="C465" t="s">
        <v>99</v>
      </c>
      <c r="D465" t="s">
        <v>105</v>
      </c>
      <c r="E465" t="s">
        <v>59</v>
      </c>
      <c r="F465">
        <v>16.77</v>
      </c>
      <c r="G465">
        <v>0</v>
      </c>
      <c r="H465" t="s">
        <v>115</v>
      </c>
      <c r="I465" t="s">
        <v>106</v>
      </c>
      <c r="J465" s="59">
        <v>41777</v>
      </c>
      <c r="K465" t="s">
        <v>27</v>
      </c>
      <c r="L465">
        <v>16.77</v>
      </c>
    </row>
    <row r="466" spans="1:12" x14ac:dyDescent="0.2">
      <c r="A466" t="s">
        <v>225</v>
      </c>
      <c r="B466" t="s">
        <v>226</v>
      </c>
      <c r="C466" t="s">
        <v>99</v>
      </c>
      <c r="D466" t="s">
        <v>105</v>
      </c>
      <c r="E466" t="s">
        <v>59</v>
      </c>
      <c r="F466">
        <v>15.94</v>
      </c>
      <c r="G466">
        <v>0</v>
      </c>
      <c r="H466" t="s">
        <v>115</v>
      </c>
      <c r="I466" t="s">
        <v>106</v>
      </c>
      <c r="J466" s="59">
        <v>41868</v>
      </c>
      <c r="K466" t="s">
        <v>27</v>
      </c>
      <c r="L466">
        <v>15.94</v>
      </c>
    </row>
    <row r="467" spans="1:12" x14ac:dyDescent="0.2">
      <c r="A467" t="s">
        <v>225</v>
      </c>
      <c r="B467" t="s">
        <v>226</v>
      </c>
      <c r="C467" t="s">
        <v>99</v>
      </c>
      <c r="D467" t="s">
        <v>105</v>
      </c>
      <c r="E467" t="s">
        <v>58</v>
      </c>
      <c r="F467">
        <v>13.39</v>
      </c>
      <c r="G467">
        <v>0</v>
      </c>
      <c r="H467" t="s">
        <v>115</v>
      </c>
      <c r="I467" t="s">
        <v>106</v>
      </c>
      <c r="J467" s="59">
        <v>41756</v>
      </c>
      <c r="K467" t="s">
        <v>27</v>
      </c>
      <c r="L467">
        <v>13.39</v>
      </c>
    </row>
    <row r="468" spans="1:12" x14ac:dyDescent="0.2">
      <c r="A468" t="s">
        <v>225</v>
      </c>
      <c r="B468" t="s">
        <v>226</v>
      </c>
      <c r="C468" t="s">
        <v>99</v>
      </c>
      <c r="D468" t="s">
        <v>105</v>
      </c>
      <c r="E468" t="s">
        <v>58</v>
      </c>
      <c r="F468">
        <v>14.91</v>
      </c>
      <c r="G468">
        <v>0</v>
      </c>
      <c r="H468" t="s">
        <v>115</v>
      </c>
      <c r="I468" t="s">
        <v>106</v>
      </c>
      <c r="J468" s="59">
        <v>41868</v>
      </c>
      <c r="K468" t="s">
        <v>27</v>
      </c>
      <c r="L468">
        <v>14.91</v>
      </c>
    </row>
    <row r="469" spans="1:12" x14ac:dyDescent="0.2">
      <c r="A469" t="s">
        <v>225</v>
      </c>
      <c r="B469" t="s">
        <v>226</v>
      </c>
      <c r="C469" t="s">
        <v>99</v>
      </c>
      <c r="D469" t="s">
        <v>105</v>
      </c>
      <c r="E469" t="s">
        <v>74</v>
      </c>
      <c r="F469">
        <v>20.48</v>
      </c>
      <c r="G469">
        <v>38.4</v>
      </c>
      <c r="H469" t="s">
        <v>115</v>
      </c>
      <c r="I469" t="s">
        <v>103</v>
      </c>
      <c r="J469" s="59">
        <v>41807</v>
      </c>
      <c r="K469" t="s">
        <v>27</v>
      </c>
      <c r="L469">
        <v>20.48</v>
      </c>
    </row>
    <row r="470" spans="1:12" x14ac:dyDescent="0.2">
      <c r="A470" t="s">
        <v>225</v>
      </c>
      <c r="B470" t="s">
        <v>226</v>
      </c>
      <c r="C470" t="s">
        <v>99</v>
      </c>
      <c r="D470" t="s">
        <v>105</v>
      </c>
      <c r="E470" t="s">
        <v>74</v>
      </c>
      <c r="F470">
        <v>21.13</v>
      </c>
      <c r="G470">
        <v>39.6</v>
      </c>
      <c r="H470" t="s">
        <v>115</v>
      </c>
      <c r="I470" t="s">
        <v>103</v>
      </c>
      <c r="J470" s="59">
        <v>41851</v>
      </c>
      <c r="K470" t="s">
        <v>27</v>
      </c>
      <c r="L470">
        <v>21.13</v>
      </c>
    </row>
    <row r="471" spans="1:12" x14ac:dyDescent="0.2">
      <c r="A471" t="s">
        <v>225</v>
      </c>
      <c r="B471" t="s">
        <v>226</v>
      </c>
      <c r="C471" t="s">
        <v>99</v>
      </c>
      <c r="D471" t="s">
        <v>105</v>
      </c>
      <c r="E471" t="s">
        <v>55</v>
      </c>
      <c r="F471">
        <v>1.1499999999999999</v>
      </c>
      <c r="G471">
        <v>69.3</v>
      </c>
      <c r="H471" t="s">
        <v>115</v>
      </c>
      <c r="I471" t="s">
        <v>103</v>
      </c>
      <c r="J471" s="59">
        <v>41807</v>
      </c>
      <c r="K471" t="s">
        <v>27</v>
      </c>
      <c r="L471">
        <v>1.1499999999999999</v>
      </c>
    </row>
    <row r="472" spans="1:12" x14ac:dyDescent="0.2">
      <c r="A472" t="s">
        <v>225</v>
      </c>
      <c r="B472" t="s">
        <v>226</v>
      </c>
      <c r="C472" t="s">
        <v>99</v>
      </c>
      <c r="D472" t="s">
        <v>105</v>
      </c>
      <c r="E472" t="s">
        <v>55</v>
      </c>
      <c r="F472">
        <v>1.1499999999999999</v>
      </c>
      <c r="G472">
        <v>69.3</v>
      </c>
      <c r="H472" t="s">
        <v>115</v>
      </c>
      <c r="I472" t="s">
        <v>103</v>
      </c>
      <c r="J472" s="59">
        <v>41851</v>
      </c>
      <c r="K472" t="s">
        <v>27</v>
      </c>
      <c r="L472">
        <v>1.1499999999999999</v>
      </c>
    </row>
    <row r="473" spans="1:12" x14ac:dyDescent="0.2">
      <c r="A473" t="s">
        <v>225</v>
      </c>
      <c r="B473" t="s">
        <v>226</v>
      </c>
      <c r="C473" t="s">
        <v>99</v>
      </c>
      <c r="D473" t="s">
        <v>105</v>
      </c>
      <c r="E473" t="s">
        <v>56</v>
      </c>
      <c r="F473">
        <v>1.2</v>
      </c>
      <c r="G473">
        <v>32.200000000000003</v>
      </c>
      <c r="H473" t="s">
        <v>115</v>
      </c>
      <c r="I473" t="s">
        <v>106</v>
      </c>
      <c r="J473" s="59">
        <v>41756</v>
      </c>
      <c r="K473" t="s">
        <v>27</v>
      </c>
      <c r="L473">
        <v>1.2</v>
      </c>
    </row>
    <row r="474" spans="1:12" x14ac:dyDescent="0.2">
      <c r="A474" t="s">
        <v>225</v>
      </c>
      <c r="B474" t="s">
        <v>226</v>
      </c>
      <c r="C474" t="s">
        <v>99</v>
      </c>
      <c r="D474" t="s">
        <v>105</v>
      </c>
      <c r="E474" t="s">
        <v>56</v>
      </c>
      <c r="F474">
        <v>1.85</v>
      </c>
      <c r="G474">
        <v>49.6</v>
      </c>
      <c r="H474" t="s">
        <v>115</v>
      </c>
      <c r="I474" t="s">
        <v>106</v>
      </c>
      <c r="J474" s="59">
        <v>41777</v>
      </c>
      <c r="K474" t="s">
        <v>27</v>
      </c>
      <c r="L474">
        <v>1.85</v>
      </c>
    </row>
    <row r="475" spans="1:12" x14ac:dyDescent="0.2">
      <c r="A475" t="s">
        <v>225</v>
      </c>
      <c r="B475" t="s">
        <v>226</v>
      </c>
      <c r="C475" t="s">
        <v>99</v>
      </c>
      <c r="D475" t="s">
        <v>105</v>
      </c>
      <c r="E475" t="s">
        <v>56</v>
      </c>
      <c r="F475">
        <v>2</v>
      </c>
      <c r="G475">
        <v>53.6</v>
      </c>
      <c r="H475" t="s">
        <v>115</v>
      </c>
      <c r="I475" t="s">
        <v>106</v>
      </c>
      <c r="J475" s="59">
        <v>41812</v>
      </c>
      <c r="K475" t="s">
        <v>27</v>
      </c>
      <c r="L475">
        <v>2</v>
      </c>
    </row>
    <row r="476" spans="1:12" x14ac:dyDescent="0.2">
      <c r="A476" t="s">
        <v>225</v>
      </c>
      <c r="B476" t="s">
        <v>226</v>
      </c>
      <c r="C476" t="s">
        <v>99</v>
      </c>
      <c r="D476" t="s">
        <v>105</v>
      </c>
      <c r="E476" t="s">
        <v>56</v>
      </c>
      <c r="F476">
        <v>2.0499999999999998</v>
      </c>
      <c r="G476">
        <v>55</v>
      </c>
      <c r="H476" t="s">
        <v>115</v>
      </c>
      <c r="I476" t="s">
        <v>106</v>
      </c>
      <c r="J476" s="59">
        <v>41833</v>
      </c>
      <c r="K476" t="s">
        <v>27</v>
      </c>
      <c r="L476">
        <v>2.0499999999999998</v>
      </c>
    </row>
    <row r="477" spans="1:12" x14ac:dyDescent="0.2">
      <c r="A477" t="s">
        <v>225</v>
      </c>
      <c r="B477" t="s">
        <v>226</v>
      </c>
      <c r="C477" t="s">
        <v>99</v>
      </c>
      <c r="D477" t="s">
        <v>105</v>
      </c>
      <c r="E477" t="s">
        <v>56</v>
      </c>
      <c r="F477">
        <v>2</v>
      </c>
      <c r="G477">
        <v>53.6</v>
      </c>
      <c r="H477" t="s">
        <v>115</v>
      </c>
      <c r="I477" t="s">
        <v>106</v>
      </c>
      <c r="J477" s="59">
        <v>41868</v>
      </c>
      <c r="K477" t="s">
        <v>27</v>
      </c>
      <c r="L477">
        <v>2</v>
      </c>
    </row>
    <row r="478" spans="1:12" x14ac:dyDescent="0.2">
      <c r="A478" t="s">
        <v>149</v>
      </c>
      <c r="B478" t="s">
        <v>150</v>
      </c>
      <c r="C478" t="s">
        <v>99</v>
      </c>
      <c r="D478" t="s">
        <v>105</v>
      </c>
      <c r="E478" t="s">
        <v>57</v>
      </c>
      <c r="F478">
        <v>8.69</v>
      </c>
      <c r="G478">
        <v>0</v>
      </c>
      <c r="H478" t="s">
        <v>151</v>
      </c>
      <c r="I478" t="s">
        <v>106</v>
      </c>
      <c r="J478" s="59">
        <v>41777</v>
      </c>
      <c r="K478" t="s">
        <v>384</v>
      </c>
      <c r="L478">
        <v>8.69</v>
      </c>
    </row>
    <row r="479" spans="1:12" x14ac:dyDescent="0.2">
      <c r="A479" t="s">
        <v>149</v>
      </c>
      <c r="B479" t="s">
        <v>150</v>
      </c>
      <c r="C479" t="s">
        <v>99</v>
      </c>
      <c r="D479" t="s">
        <v>105</v>
      </c>
      <c r="E479" t="s">
        <v>57</v>
      </c>
      <c r="F479">
        <v>8.7899999999999991</v>
      </c>
      <c r="G479">
        <v>0</v>
      </c>
      <c r="H479" t="s">
        <v>151</v>
      </c>
      <c r="I479" t="s">
        <v>106</v>
      </c>
      <c r="J479" s="59">
        <v>41812</v>
      </c>
      <c r="K479" t="s">
        <v>384</v>
      </c>
      <c r="L479">
        <v>8.7899999999999991</v>
      </c>
    </row>
    <row r="480" spans="1:12" x14ac:dyDescent="0.2">
      <c r="A480" t="s">
        <v>149</v>
      </c>
      <c r="B480" t="s">
        <v>150</v>
      </c>
      <c r="C480" t="s">
        <v>99</v>
      </c>
      <c r="D480" t="s">
        <v>105</v>
      </c>
      <c r="E480" t="s">
        <v>57</v>
      </c>
      <c r="F480">
        <v>8.52</v>
      </c>
      <c r="G480">
        <v>0</v>
      </c>
      <c r="H480" t="s">
        <v>151</v>
      </c>
      <c r="I480" t="s">
        <v>106</v>
      </c>
      <c r="J480" s="59">
        <v>41833</v>
      </c>
      <c r="K480" t="s">
        <v>384</v>
      </c>
      <c r="L480">
        <v>8.52</v>
      </c>
    </row>
    <row r="481" spans="1:12" x14ac:dyDescent="0.2">
      <c r="A481" t="s">
        <v>149</v>
      </c>
      <c r="B481" t="s">
        <v>150</v>
      </c>
      <c r="C481" t="s">
        <v>99</v>
      </c>
      <c r="D481" t="s">
        <v>105</v>
      </c>
      <c r="E481" t="s">
        <v>58</v>
      </c>
      <c r="F481">
        <v>19.71</v>
      </c>
      <c r="G481">
        <v>0</v>
      </c>
      <c r="H481" t="s">
        <v>151</v>
      </c>
      <c r="I481" t="s">
        <v>106</v>
      </c>
      <c r="J481" s="59">
        <v>41756</v>
      </c>
      <c r="K481" t="s">
        <v>384</v>
      </c>
      <c r="L481">
        <v>19.71</v>
      </c>
    </row>
    <row r="482" spans="1:12" x14ac:dyDescent="0.2">
      <c r="A482" t="s">
        <v>149</v>
      </c>
      <c r="B482" t="s">
        <v>150</v>
      </c>
      <c r="C482" t="s">
        <v>99</v>
      </c>
      <c r="D482" t="s">
        <v>105</v>
      </c>
      <c r="E482" t="s">
        <v>58</v>
      </c>
      <c r="F482">
        <v>22.31</v>
      </c>
      <c r="G482">
        <v>0</v>
      </c>
      <c r="H482" t="s">
        <v>151</v>
      </c>
      <c r="I482" t="s">
        <v>106</v>
      </c>
      <c r="J482" s="59">
        <v>41777</v>
      </c>
      <c r="K482" t="s">
        <v>384</v>
      </c>
      <c r="L482">
        <v>22.31</v>
      </c>
    </row>
    <row r="483" spans="1:12" x14ac:dyDescent="0.2">
      <c r="A483" t="s">
        <v>149</v>
      </c>
      <c r="B483" t="s">
        <v>150</v>
      </c>
      <c r="C483" t="s">
        <v>99</v>
      </c>
      <c r="D483" t="s">
        <v>105</v>
      </c>
      <c r="E483" t="s">
        <v>58</v>
      </c>
      <c r="F483">
        <v>21.24</v>
      </c>
      <c r="G483">
        <v>0</v>
      </c>
      <c r="H483" t="s">
        <v>151</v>
      </c>
      <c r="I483" t="s">
        <v>106</v>
      </c>
      <c r="J483" s="59">
        <v>41812</v>
      </c>
      <c r="K483" t="s">
        <v>384</v>
      </c>
      <c r="L483">
        <v>21.24</v>
      </c>
    </row>
    <row r="484" spans="1:12" x14ac:dyDescent="0.2">
      <c r="A484" t="s">
        <v>149</v>
      </c>
      <c r="B484" t="s">
        <v>150</v>
      </c>
      <c r="C484" t="s">
        <v>99</v>
      </c>
      <c r="D484" t="s">
        <v>105</v>
      </c>
      <c r="E484" t="s">
        <v>58</v>
      </c>
      <c r="F484">
        <v>20.87</v>
      </c>
      <c r="G484">
        <v>0</v>
      </c>
      <c r="H484" t="s">
        <v>151</v>
      </c>
      <c r="I484" t="s">
        <v>106</v>
      </c>
      <c r="J484" s="59">
        <v>41833</v>
      </c>
      <c r="K484" t="s">
        <v>384</v>
      </c>
      <c r="L484">
        <v>20.87</v>
      </c>
    </row>
    <row r="485" spans="1:12" x14ac:dyDescent="0.2">
      <c r="A485" t="s">
        <v>223</v>
      </c>
      <c r="B485" t="s">
        <v>224</v>
      </c>
      <c r="C485" t="s">
        <v>99</v>
      </c>
      <c r="D485" t="s">
        <v>105</v>
      </c>
      <c r="E485" t="s">
        <v>53</v>
      </c>
      <c r="F485">
        <v>5.3</v>
      </c>
      <c r="G485">
        <v>68.099999999999994</v>
      </c>
      <c r="H485" t="s">
        <v>138</v>
      </c>
      <c r="I485" t="s">
        <v>103</v>
      </c>
      <c r="J485" s="59">
        <v>41772</v>
      </c>
      <c r="K485" t="s">
        <v>385</v>
      </c>
      <c r="L485">
        <v>5.3</v>
      </c>
    </row>
    <row r="486" spans="1:12" x14ac:dyDescent="0.2">
      <c r="A486" t="s">
        <v>223</v>
      </c>
      <c r="B486" t="s">
        <v>224</v>
      </c>
      <c r="C486" t="s">
        <v>99</v>
      </c>
      <c r="D486" t="s">
        <v>105</v>
      </c>
      <c r="E486" t="s">
        <v>53</v>
      </c>
      <c r="F486">
        <v>5.28</v>
      </c>
      <c r="G486">
        <v>68.7</v>
      </c>
      <c r="H486" t="s">
        <v>138</v>
      </c>
      <c r="I486" t="s">
        <v>103</v>
      </c>
      <c r="J486" s="59">
        <v>41793</v>
      </c>
      <c r="K486" t="s">
        <v>385</v>
      </c>
      <c r="L486">
        <v>5.28</v>
      </c>
    </row>
    <row r="487" spans="1:12" x14ac:dyDescent="0.2">
      <c r="A487" t="s">
        <v>223</v>
      </c>
      <c r="B487" t="s">
        <v>224</v>
      </c>
      <c r="C487" t="s">
        <v>99</v>
      </c>
      <c r="D487" t="s">
        <v>105</v>
      </c>
      <c r="E487" t="s">
        <v>53</v>
      </c>
      <c r="F487">
        <v>5.15</v>
      </c>
      <c r="G487">
        <v>67</v>
      </c>
      <c r="H487" t="s">
        <v>138</v>
      </c>
      <c r="I487" t="s">
        <v>103</v>
      </c>
      <c r="J487" s="59">
        <v>41851</v>
      </c>
      <c r="K487" t="s">
        <v>385</v>
      </c>
      <c r="L487">
        <v>5.15</v>
      </c>
    </row>
    <row r="488" spans="1:12" x14ac:dyDescent="0.2">
      <c r="A488" t="s">
        <v>223</v>
      </c>
      <c r="B488" t="s">
        <v>224</v>
      </c>
      <c r="C488" t="s">
        <v>99</v>
      </c>
      <c r="D488" t="s">
        <v>105</v>
      </c>
      <c r="E488" t="s">
        <v>53</v>
      </c>
      <c r="F488">
        <v>5.44</v>
      </c>
      <c r="G488">
        <v>70.7</v>
      </c>
      <c r="H488" t="s">
        <v>138</v>
      </c>
      <c r="I488" t="s">
        <v>106</v>
      </c>
      <c r="J488" s="59">
        <v>41868</v>
      </c>
      <c r="K488" t="s">
        <v>385</v>
      </c>
      <c r="L488">
        <v>5.44</v>
      </c>
    </row>
    <row r="489" spans="1:12" x14ac:dyDescent="0.2">
      <c r="A489" t="s">
        <v>223</v>
      </c>
      <c r="B489" t="s">
        <v>224</v>
      </c>
      <c r="C489" t="s">
        <v>99</v>
      </c>
      <c r="D489" t="s">
        <v>105</v>
      </c>
      <c r="E489" t="s">
        <v>54</v>
      </c>
      <c r="F489">
        <v>10.33</v>
      </c>
      <c r="G489">
        <v>62.8</v>
      </c>
      <c r="H489" t="s">
        <v>138</v>
      </c>
      <c r="I489" t="s">
        <v>108</v>
      </c>
      <c r="J489" s="59">
        <v>41767</v>
      </c>
      <c r="K489" t="s">
        <v>385</v>
      </c>
      <c r="L489">
        <v>10.33</v>
      </c>
    </row>
    <row r="490" spans="1:12" x14ac:dyDescent="0.2">
      <c r="A490" t="s">
        <v>223</v>
      </c>
      <c r="B490" t="s">
        <v>224</v>
      </c>
      <c r="C490" t="s">
        <v>99</v>
      </c>
      <c r="D490" t="s">
        <v>105</v>
      </c>
      <c r="E490" t="s">
        <v>54</v>
      </c>
      <c r="F490">
        <v>10.38</v>
      </c>
      <c r="G490">
        <v>63.8</v>
      </c>
      <c r="H490" t="s">
        <v>138</v>
      </c>
      <c r="I490" t="s">
        <v>103</v>
      </c>
      <c r="J490" s="59">
        <v>41793</v>
      </c>
      <c r="K490" t="s">
        <v>385</v>
      </c>
      <c r="L490">
        <v>10.38</v>
      </c>
    </row>
    <row r="491" spans="1:12" x14ac:dyDescent="0.2">
      <c r="A491" t="s">
        <v>223</v>
      </c>
      <c r="B491" t="s">
        <v>224</v>
      </c>
      <c r="C491" t="s">
        <v>99</v>
      </c>
      <c r="D491" t="s">
        <v>105</v>
      </c>
      <c r="E491" t="s">
        <v>54</v>
      </c>
      <c r="F491">
        <v>9.9499999999999993</v>
      </c>
      <c r="G491">
        <v>61.2</v>
      </c>
      <c r="H491" t="s">
        <v>138</v>
      </c>
      <c r="I491" t="s">
        <v>106</v>
      </c>
      <c r="J491" s="59">
        <v>41868</v>
      </c>
      <c r="K491" t="s">
        <v>385</v>
      </c>
      <c r="L491">
        <v>9.9499999999999993</v>
      </c>
    </row>
    <row r="492" spans="1:12" x14ac:dyDescent="0.2">
      <c r="A492" t="s">
        <v>223</v>
      </c>
      <c r="B492" t="s">
        <v>224</v>
      </c>
      <c r="C492" t="s">
        <v>99</v>
      </c>
      <c r="D492" t="s">
        <v>105</v>
      </c>
      <c r="E492" t="s">
        <v>55</v>
      </c>
      <c r="F492">
        <v>1.4</v>
      </c>
      <c r="G492">
        <v>65.7</v>
      </c>
      <c r="H492" t="s">
        <v>138</v>
      </c>
      <c r="I492" t="s">
        <v>103</v>
      </c>
      <c r="J492" s="59">
        <v>41851</v>
      </c>
      <c r="K492" t="s">
        <v>385</v>
      </c>
      <c r="L492">
        <v>1.4</v>
      </c>
    </row>
    <row r="493" spans="1:12" x14ac:dyDescent="0.2">
      <c r="A493" t="s">
        <v>223</v>
      </c>
      <c r="B493" t="s">
        <v>224</v>
      </c>
      <c r="C493" t="s">
        <v>99</v>
      </c>
      <c r="D493" t="s">
        <v>105</v>
      </c>
      <c r="E493" t="s">
        <v>55</v>
      </c>
      <c r="F493">
        <v>1.4</v>
      </c>
      <c r="G493">
        <v>65.7</v>
      </c>
      <c r="H493" t="s">
        <v>138</v>
      </c>
      <c r="I493" t="s">
        <v>106</v>
      </c>
      <c r="J493" s="59">
        <v>41868</v>
      </c>
      <c r="K493" t="s">
        <v>385</v>
      </c>
      <c r="L493">
        <v>1.4</v>
      </c>
    </row>
    <row r="494" spans="1:12" x14ac:dyDescent="0.2">
      <c r="A494" t="s">
        <v>294</v>
      </c>
      <c r="B494" t="s">
        <v>386</v>
      </c>
      <c r="C494" t="s">
        <v>99</v>
      </c>
      <c r="D494" t="s">
        <v>100</v>
      </c>
      <c r="E494" t="s">
        <v>42</v>
      </c>
      <c r="F494">
        <v>23.21</v>
      </c>
      <c r="G494">
        <v>84.1</v>
      </c>
      <c r="H494" t="s">
        <v>131</v>
      </c>
      <c r="I494" t="s">
        <v>353</v>
      </c>
      <c r="J494" s="59">
        <v>41813</v>
      </c>
      <c r="K494" t="s">
        <v>387</v>
      </c>
      <c r="L494">
        <v>23.21</v>
      </c>
    </row>
    <row r="495" spans="1:12" x14ac:dyDescent="0.2">
      <c r="A495" t="s">
        <v>156</v>
      </c>
      <c r="B495" t="s">
        <v>388</v>
      </c>
      <c r="C495" t="s">
        <v>99</v>
      </c>
      <c r="D495" t="s">
        <v>100</v>
      </c>
      <c r="E495" t="s">
        <v>46</v>
      </c>
      <c r="F495">
        <v>630.29999999999995</v>
      </c>
      <c r="G495">
        <v>73.3</v>
      </c>
      <c r="H495" t="s">
        <v>118</v>
      </c>
      <c r="I495" t="s">
        <v>246</v>
      </c>
      <c r="J495" s="59">
        <v>41829</v>
      </c>
      <c r="K495" t="s">
        <v>389</v>
      </c>
      <c r="L495">
        <v>630.29999999999995</v>
      </c>
    </row>
    <row r="496" spans="1:12" x14ac:dyDescent="0.2">
      <c r="A496" t="s">
        <v>143</v>
      </c>
      <c r="B496" t="s">
        <v>144</v>
      </c>
      <c r="C496" t="s">
        <v>99</v>
      </c>
      <c r="D496" t="s">
        <v>100</v>
      </c>
      <c r="E496" t="s">
        <v>41</v>
      </c>
      <c r="F496">
        <v>15.1</v>
      </c>
      <c r="G496">
        <v>65.599999999999994</v>
      </c>
      <c r="H496" t="s">
        <v>118</v>
      </c>
      <c r="I496" t="s">
        <v>103</v>
      </c>
      <c r="J496" s="59">
        <v>41772</v>
      </c>
      <c r="K496" t="s">
        <v>390</v>
      </c>
      <c r="L496">
        <v>15.1</v>
      </c>
    </row>
    <row r="497" spans="1:12" x14ac:dyDescent="0.2">
      <c r="A497" t="s">
        <v>143</v>
      </c>
      <c r="B497" t="s">
        <v>144</v>
      </c>
      <c r="C497" t="s">
        <v>99</v>
      </c>
      <c r="D497" t="s">
        <v>100</v>
      </c>
      <c r="E497" t="s">
        <v>42</v>
      </c>
      <c r="F497">
        <v>31.7</v>
      </c>
      <c r="G497">
        <v>63.2</v>
      </c>
      <c r="H497" t="s">
        <v>118</v>
      </c>
      <c r="I497" t="s">
        <v>103</v>
      </c>
      <c r="J497" s="59">
        <v>41793</v>
      </c>
      <c r="K497" t="s">
        <v>390</v>
      </c>
      <c r="L497">
        <v>31.7</v>
      </c>
    </row>
    <row r="498" spans="1:12" x14ac:dyDescent="0.2">
      <c r="A498" t="s">
        <v>143</v>
      </c>
      <c r="B498" t="s">
        <v>144</v>
      </c>
      <c r="C498" t="s">
        <v>99</v>
      </c>
      <c r="D498" t="s">
        <v>100</v>
      </c>
      <c r="E498" t="s">
        <v>43</v>
      </c>
      <c r="F498">
        <v>67.099999999999994</v>
      </c>
      <c r="G498">
        <v>66.3</v>
      </c>
      <c r="H498" t="s">
        <v>118</v>
      </c>
      <c r="I498" t="s">
        <v>103</v>
      </c>
      <c r="J498" s="59">
        <v>41772</v>
      </c>
      <c r="K498" t="s">
        <v>390</v>
      </c>
      <c r="L498">
        <v>67.099999999999994</v>
      </c>
    </row>
    <row r="499" spans="1:12" x14ac:dyDescent="0.2">
      <c r="A499" t="s">
        <v>143</v>
      </c>
      <c r="B499" t="s">
        <v>144</v>
      </c>
      <c r="C499" t="s">
        <v>99</v>
      </c>
      <c r="D499" t="s">
        <v>100</v>
      </c>
      <c r="E499" t="s">
        <v>44</v>
      </c>
      <c r="F499">
        <v>153.9</v>
      </c>
      <c r="G499">
        <v>65.900000000000006</v>
      </c>
      <c r="H499" t="s">
        <v>118</v>
      </c>
      <c r="I499" t="s">
        <v>103</v>
      </c>
      <c r="J499" s="59">
        <v>41793</v>
      </c>
      <c r="K499" t="s">
        <v>390</v>
      </c>
      <c r="L499">
        <v>153.9</v>
      </c>
    </row>
    <row r="500" spans="1:12" x14ac:dyDescent="0.2">
      <c r="A500" t="s">
        <v>143</v>
      </c>
      <c r="B500" t="s">
        <v>144</v>
      </c>
      <c r="C500" t="s">
        <v>99</v>
      </c>
      <c r="D500" t="s">
        <v>100</v>
      </c>
      <c r="E500" t="s">
        <v>45</v>
      </c>
      <c r="F500">
        <v>329.9</v>
      </c>
      <c r="G500">
        <v>63.7</v>
      </c>
      <c r="H500" t="s">
        <v>118</v>
      </c>
      <c r="I500" t="s">
        <v>103</v>
      </c>
      <c r="J500" s="59">
        <v>41772</v>
      </c>
      <c r="K500" t="s">
        <v>390</v>
      </c>
      <c r="L500">
        <v>329.9</v>
      </c>
    </row>
    <row r="501" spans="1:12" x14ac:dyDescent="0.2">
      <c r="A501" t="s">
        <v>143</v>
      </c>
      <c r="B501" t="s">
        <v>144</v>
      </c>
      <c r="C501" t="s">
        <v>99</v>
      </c>
      <c r="D501" t="s">
        <v>100</v>
      </c>
      <c r="E501" t="s">
        <v>155</v>
      </c>
      <c r="F501">
        <v>346.8</v>
      </c>
      <c r="G501">
        <v>65.599999999999994</v>
      </c>
      <c r="H501" t="s">
        <v>118</v>
      </c>
      <c r="I501" t="s">
        <v>244</v>
      </c>
      <c r="J501" s="59">
        <v>41822</v>
      </c>
      <c r="K501" t="s">
        <v>390</v>
      </c>
      <c r="L501">
        <v>346.8</v>
      </c>
    </row>
    <row r="502" spans="1:12" x14ac:dyDescent="0.2">
      <c r="A502" t="s">
        <v>143</v>
      </c>
      <c r="B502" t="s">
        <v>144</v>
      </c>
      <c r="C502" t="s">
        <v>99</v>
      </c>
      <c r="D502" t="s">
        <v>100</v>
      </c>
      <c r="E502" t="s">
        <v>46</v>
      </c>
      <c r="F502">
        <v>700.8</v>
      </c>
      <c r="G502">
        <v>64.099999999999994</v>
      </c>
      <c r="H502" t="s">
        <v>118</v>
      </c>
      <c r="I502" t="s">
        <v>103</v>
      </c>
      <c r="J502" s="59">
        <v>41793</v>
      </c>
      <c r="K502" t="s">
        <v>390</v>
      </c>
      <c r="L502">
        <v>700.8</v>
      </c>
    </row>
    <row r="503" spans="1:12" x14ac:dyDescent="0.2">
      <c r="A503" t="s">
        <v>143</v>
      </c>
      <c r="B503" t="s">
        <v>144</v>
      </c>
      <c r="C503" t="s">
        <v>99</v>
      </c>
      <c r="D503" t="s">
        <v>100</v>
      </c>
      <c r="E503" t="s">
        <v>46</v>
      </c>
      <c r="F503">
        <v>705.9</v>
      </c>
      <c r="G503">
        <v>63.7</v>
      </c>
      <c r="H503" t="s">
        <v>118</v>
      </c>
      <c r="I503" t="s">
        <v>246</v>
      </c>
      <c r="J503" s="59">
        <v>41829</v>
      </c>
      <c r="K503" t="s">
        <v>390</v>
      </c>
      <c r="L503">
        <v>705.9</v>
      </c>
    </row>
    <row r="504" spans="1:12" x14ac:dyDescent="0.2">
      <c r="A504" t="s">
        <v>184</v>
      </c>
      <c r="B504" t="s">
        <v>391</v>
      </c>
      <c r="C504" t="s">
        <v>99</v>
      </c>
      <c r="D504" t="s">
        <v>100</v>
      </c>
      <c r="E504" t="s">
        <v>155</v>
      </c>
      <c r="F504">
        <v>307.3</v>
      </c>
      <c r="G504">
        <v>79</v>
      </c>
      <c r="H504" t="s">
        <v>138</v>
      </c>
      <c r="I504" t="s">
        <v>244</v>
      </c>
      <c r="J504" s="59">
        <v>41822</v>
      </c>
      <c r="K504" t="s">
        <v>392</v>
      </c>
      <c r="L504">
        <v>307.3</v>
      </c>
    </row>
    <row r="505" spans="1:12" x14ac:dyDescent="0.2">
      <c r="A505" t="s">
        <v>184</v>
      </c>
      <c r="B505" t="s">
        <v>391</v>
      </c>
      <c r="C505" t="s">
        <v>99</v>
      </c>
      <c r="D505" t="s">
        <v>100</v>
      </c>
      <c r="E505" t="s">
        <v>155</v>
      </c>
      <c r="F505">
        <v>305.68</v>
      </c>
      <c r="G505">
        <v>79.400000000000006</v>
      </c>
      <c r="H505" t="s">
        <v>138</v>
      </c>
      <c r="I505" t="s">
        <v>259</v>
      </c>
      <c r="J505" s="59">
        <v>41846</v>
      </c>
      <c r="K505" t="s">
        <v>392</v>
      </c>
      <c r="L505">
        <v>305.68</v>
      </c>
    </row>
    <row r="506" spans="1:12" x14ac:dyDescent="0.2">
      <c r="A506" t="s">
        <v>184</v>
      </c>
      <c r="B506" t="s">
        <v>391</v>
      </c>
      <c r="C506" t="s">
        <v>99</v>
      </c>
      <c r="D506" t="s">
        <v>100</v>
      </c>
      <c r="E506" t="s">
        <v>46</v>
      </c>
      <c r="F506">
        <v>606.5</v>
      </c>
      <c r="G506">
        <v>79.099999999999994</v>
      </c>
      <c r="H506" t="s">
        <v>138</v>
      </c>
      <c r="I506" t="s">
        <v>246</v>
      </c>
      <c r="J506" s="59">
        <v>41829</v>
      </c>
      <c r="K506" t="s">
        <v>392</v>
      </c>
      <c r="L506">
        <v>606.5</v>
      </c>
    </row>
    <row r="507" spans="1:12" x14ac:dyDescent="0.2">
      <c r="A507" t="s">
        <v>184</v>
      </c>
      <c r="B507" t="s">
        <v>391</v>
      </c>
      <c r="C507" t="s">
        <v>99</v>
      </c>
      <c r="D507" t="s">
        <v>100</v>
      </c>
      <c r="E507" t="s">
        <v>46</v>
      </c>
      <c r="F507">
        <v>603.39</v>
      </c>
      <c r="G507">
        <v>79.5</v>
      </c>
      <c r="H507" t="s">
        <v>138</v>
      </c>
      <c r="I507" t="s">
        <v>108</v>
      </c>
      <c r="J507" s="59">
        <v>41837</v>
      </c>
      <c r="K507" t="s">
        <v>392</v>
      </c>
      <c r="L507">
        <v>603.39</v>
      </c>
    </row>
    <row r="508" spans="1:12" x14ac:dyDescent="0.2">
      <c r="A508" t="s">
        <v>184</v>
      </c>
      <c r="B508" t="s">
        <v>391</v>
      </c>
      <c r="C508" t="s">
        <v>99</v>
      </c>
      <c r="D508" t="s">
        <v>100</v>
      </c>
      <c r="E508" t="s">
        <v>47</v>
      </c>
      <c r="F508">
        <v>1019.82</v>
      </c>
      <c r="G508">
        <v>81</v>
      </c>
      <c r="H508" t="s">
        <v>138</v>
      </c>
      <c r="I508" t="s">
        <v>311</v>
      </c>
      <c r="J508" s="59">
        <v>41861</v>
      </c>
      <c r="K508" t="s">
        <v>392</v>
      </c>
      <c r="L508">
        <v>1019.82</v>
      </c>
    </row>
    <row r="509" spans="1:12" x14ac:dyDescent="0.2">
      <c r="A509" t="s">
        <v>184</v>
      </c>
      <c r="B509" t="s">
        <v>391</v>
      </c>
      <c r="C509" t="s">
        <v>99</v>
      </c>
      <c r="D509" t="s">
        <v>100</v>
      </c>
      <c r="E509" t="s">
        <v>47</v>
      </c>
      <c r="F509">
        <v>1020.68</v>
      </c>
      <c r="G509">
        <v>80.900000000000006</v>
      </c>
      <c r="H509" t="s">
        <v>138</v>
      </c>
      <c r="I509" t="s">
        <v>262</v>
      </c>
      <c r="J509" s="59">
        <v>41865</v>
      </c>
      <c r="K509" t="s">
        <v>392</v>
      </c>
      <c r="L509">
        <v>1020.68</v>
      </c>
    </row>
    <row r="510" spans="1:12" x14ac:dyDescent="0.2">
      <c r="A510" t="s">
        <v>184</v>
      </c>
      <c r="B510" t="s">
        <v>391</v>
      </c>
      <c r="C510" t="s">
        <v>99</v>
      </c>
      <c r="D510" t="s">
        <v>100</v>
      </c>
      <c r="E510" t="s">
        <v>47</v>
      </c>
      <c r="F510">
        <v>1016.4</v>
      </c>
      <c r="G510">
        <v>81.2</v>
      </c>
      <c r="H510" t="s">
        <v>138</v>
      </c>
      <c r="I510" t="s">
        <v>106</v>
      </c>
      <c r="J510" s="59">
        <v>41868</v>
      </c>
      <c r="K510" t="s">
        <v>392</v>
      </c>
      <c r="L510">
        <v>1016.4</v>
      </c>
    </row>
    <row r="511" spans="1:12" x14ac:dyDescent="0.2">
      <c r="A511" t="s">
        <v>120</v>
      </c>
      <c r="B511" t="s">
        <v>121</v>
      </c>
      <c r="C511" t="s">
        <v>99</v>
      </c>
      <c r="D511" t="s">
        <v>100</v>
      </c>
      <c r="E511" t="s">
        <v>44</v>
      </c>
      <c r="F511">
        <v>200.33</v>
      </c>
      <c r="G511">
        <v>60.7</v>
      </c>
      <c r="H511" t="s">
        <v>122</v>
      </c>
      <c r="I511" t="s">
        <v>123</v>
      </c>
      <c r="J511" s="59">
        <v>41749</v>
      </c>
      <c r="K511" t="s">
        <v>393</v>
      </c>
      <c r="L511">
        <v>200.33</v>
      </c>
    </row>
    <row r="512" spans="1:12" x14ac:dyDescent="0.2">
      <c r="A512" t="s">
        <v>181</v>
      </c>
      <c r="B512" t="s">
        <v>121</v>
      </c>
      <c r="C512" t="s">
        <v>99</v>
      </c>
      <c r="D512" t="s">
        <v>100</v>
      </c>
      <c r="E512" t="s">
        <v>172</v>
      </c>
      <c r="F512">
        <v>14.1</v>
      </c>
      <c r="G512">
        <v>0</v>
      </c>
      <c r="H512" t="s">
        <v>173</v>
      </c>
      <c r="I512" t="s">
        <v>123</v>
      </c>
      <c r="J512" s="59">
        <v>41749</v>
      </c>
      <c r="K512" t="s">
        <v>394</v>
      </c>
      <c r="L512">
        <v>14.1</v>
      </c>
    </row>
    <row r="513" spans="1:12" x14ac:dyDescent="0.2">
      <c r="A513" t="s">
        <v>181</v>
      </c>
      <c r="B513" t="s">
        <v>121</v>
      </c>
      <c r="C513" t="s">
        <v>99</v>
      </c>
      <c r="D513" t="s">
        <v>100</v>
      </c>
      <c r="E513" t="s">
        <v>44</v>
      </c>
      <c r="F513">
        <v>210.77</v>
      </c>
      <c r="G513">
        <v>66.5</v>
      </c>
      <c r="H513" t="s">
        <v>173</v>
      </c>
      <c r="I513" t="s">
        <v>123</v>
      </c>
      <c r="J513" s="59">
        <v>41749</v>
      </c>
      <c r="K513" t="s">
        <v>394</v>
      </c>
      <c r="L513">
        <v>210.77</v>
      </c>
    </row>
    <row r="514" spans="1:12" x14ac:dyDescent="0.2">
      <c r="A514" t="s">
        <v>395</v>
      </c>
      <c r="B514" t="s">
        <v>396</v>
      </c>
      <c r="C514" t="s">
        <v>99</v>
      </c>
      <c r="D514" t="s">
        <v>100</v>
      </c>
      <c r="E514" t="s">
        <v>45</v>
      </c>
      <c r="F514">
        <v>259.10000000000002</v>
      </c>
      <c r="G514">
        <v>80.099999999999994</v>
      </c>
      <c r="H514" t="s">
        <v>131</v>
      </c>
      <c r="I514" t="s">
        <v>106</v>
      </c>
      <c r="J514" s="59">
        <v>41812</v>
      </c>
      <c r="K514" t="s">
        <v>397</v>
      </c>
      <c r="L514">
        <v>259.10000000000002</v>
      </c>
    </row>
    <row r="515" spans="1:12" x14ac:dyDescent="0.2">
      <c r="A515" t="s">
        <v>395</v>
      </c>
      <c r="B515" t="s">
        <v>396</v>
      </c>
      <c r="C515" t="s">
        <v>99</v>
      </c>
      <c r="D515" t="s">
        <v>100</v>
      </c>
      <c r="E515" t="s">
        <v>46</v>
      </c>
      <c r="F515">
        <v>540.20000000000005</v>
      </c>
      <c r="G515">
        <v>82.1</v>
      </c>
      <c r="H515" t="s">
        <v>131</v>
      </c>
      <c r="I515" t="s">
        <v>246</v>
      </c>
      <c r="J515" s="59">
        <v>41829</v>
      </c>
      <c r="K515" t="s">
        <v>397</v>
      </c>
      <c r="L515">
        <v>540.20000000000005</v>
      </c>
    </row>
    <row r="516" spans="1:12" x14ac:dyDescent="0.2">
      <c r="A516" t="s">
        <v>395</v>
      </c>
      <c r="B516" t="s">
        <v>396</v>
      </c>
      <c r="C516" t="s">
        <v>99</v>
      </c>
      <c r="D516" t="s">
        <v>100</v>
      </c>
      <c r="E516" t="s">
        <v>47</v>
      </c>
      <c r="F516">
        <v>942.1</v>
      </c>
      <c r="G516">
        <v>81</v>
      </c>
      <c r="H516" t="s">
        <v>131</v>
      </c>
      <c r="I516" t="s">
        <v>106</v>
      </c>
      <c r="J516" s="59">
        <v>41812</v>
      </c>
      <c r="K516" t="s">
        <v>397</v>
      </c>
      <c r="L516">
        <v>942.1</v>
      </c>
    </row>
    <row r="517" spans="1:12" x14ac:dyDescent="0.2">
      <c r="A517" t="s">
        <v>395</v>
      </c>
      <c r="B517" t="s">
        <v>396</v>
      </c>
      <c r="C517" t="s">
        <v>99</v>
      </c>
      <c r="D517" t="s">
        <v>100</v>
      </c>
      <c r="E517" t="s">
        <v>47</v>
      </c>
      <c r="F517">
        <v>929.75</v>
      </c>
      <c r="G517">
        <v>82.1</v>
      </c>
      <c r="H517" t="s">
        <v>131</v>
      </c>
      <c r="I517" t="s">
        <v>262</v>
      </c>
      <c r="J517" s="59">
        <v>41865</v>
      </c>
      <c r="K517" t="s">
        <v>397</v>
      </c>
      <c r="L517">
        <v>929.75</v>
      </c>
    </row>
    <row r="518" spans="1:12" x14ac:dyDescent="0.2">
      <c r="A518" t="s">
        <v>395</v>
      </c>
      <c r="B518" t="s">
        <v>396</v>
      </c>
      <c r="C518" t="s">
        <v>99</v>
      </c>
      <c r="D518" t="s">
        <v>100</v>
      </c>
      <c r="E518" t="s">
        <v>48</v>
      </c>
      <c r="F518">
        <v>2000.7</v>
      </c>
      <c r="G518">
        <v>79.599999999999994</v>
      </c>
      <c r="H518" t="s">
        <v>131</v>
      </c>
      <c r="I518" t="s">
        <v>249</v>
      </c>
      <c r="J518" s="59">
        <v>41883</v>
      </c>
      <c r="K518" t="s">
        <v>397</v>
      </c>
      <c r="L518">
        <v>2000.7</v>
      </c>
    </row>
    <row r="519" spans="1:12" x14ac:dyDescent="0.2">
      <c r="A519" t="s">
        <v>145</v>
      </c>
      <c r="B519" t="s">
        <v>146</v>
      </c>
      <c r="C519" t="s">
        <v>99</v>
      </c>
      <c r="D519" t="s">
        <v>100</v>
      </c>
      <c r="E519" t="s">
        <v>48</v>
      </c>
      <c r="F519">
        <v>1888.92</v>
      </c>
      <c r="G519">
        <v>84</v>
      </c>
      <c r="H519" t="s">
        <v>131</v>
      </c>
      <c r="I519" t="s">
        <v>119</v>
      </c>
      <c r="J519" s="59">
        <v>41777</v>
      </c>
      <c r="K519" t="s">
        <v>398</v>
      </c>
      <c r="L519">
        <v>1888.92</v>
      </c>
    </row>
    <row r="520" spans="1:12" x14ac:dyDescent="0.2">
      <c r="A520" t="s">
        <v>399</v>
      </c>
      <c r="B520" t="s">
        <v>217</v>
      </c>
      <c r="C520" t="s">
        <v>99</v>
      </c>
      <c r="D520" t="s">
        <v>100</v>
      </c>
      <c r="E520" t="s">
        <v>155</v>
      </c>
      <c r="F520">
        <v>340.6</v>
      </c>
      <c r="G520">
        <v>71.900000000000006</v>
      </c>
      <c r="H520" t="s">
        <v>306</v>
      </c>
      <c r="I520" t="s">
        <v>244</v>
      </c>
      <c r="J520" s="59">
        <v>41822</v>
      </c>
      <c r="K520" t="s">
        <v>400</v>
      </c>
      <c r="L520">
        <v>340.6</v>
      </c>
    </row>
    <row r="521" spans="1:12" x14ac:dyDescent="0.2">
      <c r="A521" t="s">
        <v>399</v>
      </c>
      <c r="B521" t="s">
        <v>217</v>
      </c>
      <c r="C521" t="s">
        <v>99</v>
      </c>
      <c r="D521" t="s">
        <v>100</v>
      </c>
      <c r="E521" t="s">
        <v>46</v>
      </c>
      <c r="F521">
        <v>748.8</v>
      </c>
      <c r="G521">
        <v>64.599999999999994</v>
      </c>
      <c r="H521" t="s">
        <v>306</v>
      </c>
      <c r="I521" t="s">
        <v>246</v>
      </c>
      <c r="J521" s="59">
        <v>41829</v>
      </c>
      <c r="K521" t="s">
        <v>400</v>
      </c>
      <c r="L521">
        <v>748.8</v>
      </c>
    </row>
    <row r="522" spans="1:12" x14ac:dyDescent="0.2">
      <c r="A522" t="s">
        <v>216</v>
      </c>
      <c r="B522" t="s">
        <v>217</v>
      </c>
      <c r="C522" t="s">
        <v>99</v>
      </c>
      <c r="D522" t="s">
        <v>105</v>
      </c>
      <c r="E522" t="s">
        <v>79</v>
      </c>
      <c r="F522">
        <v>25.32</v>
      </c>
      <c r="G522">
        <v>39.299999999999997</v>
      </c>
      <c r="H522" t="s">
        <v>151</v>
      </c>
      <c r="I522" t="s">
        <v>103</v>
      </c>
      <c r="J522" s="59">
        <v>41807</v>
      </c>
      <c r="K522" t="s">
        <v>26</v>
      </c>
      <c r="L522">
        <v>25.32</v>
      </c>
    </row>
    <row r="523" spans="1:12" x14ac:dyDescent="0.2">
      <c r="A523" t="s">
        <v>216</v>
      </c>
      <c r="B523" t="s">
        <v>217</v>
      </c>
      <c r="C523" t="s">
        <v>99</v>
      </c>
      <c r="D523" t="s">
        <v>105</v>
      </c>
      <c r="E523" t="s">
        <v>77</v>
      </c>
      <c r="F523">
        <v>18.84</v>
      </c>
      <c r="G523">
        <v>31</v>
      </c>
      <c r="H523" t="s">
        <v>151</v>
      </c>
      <c r="I523" t="s">
        <v>103</v>
      </c>
      <c r="J523" s="59">
        <v>41772</v>
      </c>
      <c r="K523" t="s">
        <v>26</v>
      </c>
      <c r="L523">
        <v>18.84</v>
      </c>
    </row>
    <row r="524" spans="1:12" x14ac:dyDescent="0.2">
      <c r="A524" t="s">
        <v>216</v>
      </c>
      <c r="B524" t="s">
        <v>217</v>
      </c>
      <c r="C524" t="s">
        <v>99</v>
      </c>
      <c r="D524" t="s">
        <v>105</v>
      </c>
      <c r="E524" t="s">
        <v>77</v>
      </c>
      <c r="F524">
        <v>25.66</v>
      </c>
      <c r="G524">
        <v>42.2</v>
      </c>
      <c r="H524" t="s">
        <v>151</v>
      </c>
      <c r="I524" t="s">
        <v>103</v>
      </c>
      <c r="J524" s="59">
        <v>41793</v>
      </c>
      <c r="K524" t="s">
        <v>26</v>
      </c>
      <c r="L524">
        <v>25.66</v>
      </c>
    </row>
    <row r="525" spans="1:12" x14ac:dyDescent="0.2">
      <c r="A525" t="s">
        <v>216</v>
      </c>
      <c r="B525" t="s">
        <v>217</v>
      </c>
      <c r="C525" t="s">
        <v>99</v>
      </c>
      <c r="D525" t="s">
        <v>105</v>
      </c>
      <c r="E525" t="s">
        <v>71</v>
      </c>
      <c r="F525">
        <v>7.52</v>
      </c>
      <c r="G525">
        <v>45.4</v>
      </c>
      <c r="H525" t="s">
        <v>151</v>
      </c>
      <c r="I525" t="s">
        <v>103</v>
      </c>
      <c r="J525" s="59">
        <v>41772</v>
      </c>
      <c r="K525" t="s">
        <v>26</v>
      </c>
      <c r="L525">
        <v>7.52</v>
      </c>
    </row>
    <row r="526" spans="1:12" x14ac:dyDescent="0.2">
      <c r="A526" t="s">
        <v>216</v>
      </c>
      <c r="B526" t="s">
        <v>217</v>
      </c>
      <c r="C526" t="s">
        <v>99</v>
      </c>
      <c r="D526" t="s">
        <v>105</v>
      </c>
      <c r="E526" t="s">
        <v>71</v>
      </c>
      <c r="F526">
        <v>8.08</v>
      </c>
      <c r="G526">
        <v>48.8</v>
      </c>
      <c r="H526" t="s">
        <v>151</v>
      </c>
      <c r="I526" t="s">
        <v>103</v>
      </c>
      <c r="J526" s="59">
        <v>41793</v>
      </c>
      <c r="K526" t="s">
        <v>26</v>
      </c>
      <c r="L526">
        <v>8.08</v>
      </c>
    </row>
    <row r="527" spans="1:12" x14ac:dyDescent="0.2">
      <c r="A527" t="s">
        <v>216</v>
      </c>
      <c r="B527" t="s">
        <v>217</v>
      </c>
      <c r="C527" t="s">
        <v>99</v>
      </c>
      <c r="D527" t="s">
        <v>105</v>
      </c>
      <c r="E527" t="s">
        <v>73</v>
      </c>
      <c r="F527">
        <v>18.36</v>
      </c>
      <c r="G527">
        <v>30.3</v>
      </c>
      <c r="H527" t="s">
        <v>151</v>
      </c>
      <c r="I527" t="s">
        <v>103</v>
      </c>
      <c r="J527" s="59">
        <v>41807</v>
      </c>
      <c r="K527" t="s">
        <v>26</v>
      </c>
      <c r="L527">
        <v>18.36</v>
      </c>
    </row>
    <row r="528" spans="1:12" x14ac:dyDescent="0.2">
      <c r="A528" t="s">
        <v>216</v>
      </c>
      <c r="B528" t="s">
        <v>217</v>
      </c>
      <c r="C528" t="s">
        <v>99</v>
      </c>
      <c r="D528" t="s">
        <v>105</v>
      </c>
      <c r="E528" t="s">
        <v>73</v>
      </c>
      <c r="F528">
        <v>18.29</v>
      </c>
      <c r="G528">
        <v>30.2</v>
      </c>
      <c r="H528" t="s">
        <v>151</v>
      </c>
      <c r="I528" t="s">
        <v>103</v>
      </c>
      <c r="J528" s="59">
        <v>41851</v>
      </c>
      <c r="K528" t="s">
        <v>26</v>
      </c>
      <c r="L528">
        <v>18.29</v>
      </c>
    </row>
    <row r="529" spans="1:12" x14ac:dyDescent="0.2">
      <c r="A529" t="s">
        <v>216</v>
      </c>
      <c r="B529" t="s">
        <v>217</v>
      </c>
      <c r="C529" t="s">
        <v>99</v>
      </c>
      <c r="D529" t="s">
        <v>105</v>
      </c>
      <c r="E529" t="s">
        <v>53</v>
      </c>
      <c r="F529">
        <v>3.7</v>
      </c>
      <c r="G529">
        <v>58.7</v>
      </c>
      <c r="H529" t="s">
        <v>151</v>
      </c>
      <c r="I529" t="s">
        <v>103</v>
      </c>
      <c r="J529" s="59">
        <v>41793</v>
      </c>
      <c r="K529" t="s">
        <v>26</v>
      </c>
      <c r="L529">
        <v>3.7</v>
      </c>
    </row>
    <row r="530" spans="1:12" x14ac:dyDescent="0.2">
      <c r="A530" t="s">
        <v>216</v>
      </c>
      <c r="B530" t="s">
        <v>217</v>
      </c>
      <c r="C530" t="s">
        <v>99</v>
      </c>
      <c r="D530" t="s">
        <v>105</v>
      </c>
      <c r="E530" t="s">
        <v>53</v>
      </c>
      <c r="F530">
        <v>3.82</v>
      </c>
      <c r="G530">
        <v>60.6</v>
      </c>
      <c r="H530" t="s">
        <v>151</v>
      </c>
      <c r="I530" t="s">
        <v>281</v>
      </c>
      <c r="J530" s="59">
        <v>41813</v>
      </c>
      <c r="K530" t="s">
        <v>26</v>
      </c>
      <c r="L530">
        <v>3.82</v>
      </c>
    </row>
    <row r="531" spans="1:12" x14ac:dyDescent="0.2">
      <c r="A531" t="s">
        <v>216</v>
      </c>
      <c r="B531" t="s">
        <v>217</v>
      </c>
      <c r="C531" t="s">
        <v>99</v>
      </c>
      <c r="D531" t="s">
        <v>105</v>
      </c>
      <c r="E531" t="s">
        <v>55</v>
      </c>
      <c r="F531">
        <v>1.35</v>
      </c>
      <c r="G531">
        <v>74.599999999999994</v>
      </c>
      <c r="H531" t="s">
        <v>151</v>
      </c>
      <c r="I531" t="s">
        <v>103</v>
      </c>
      <c r="J531" s="59">
        <v>41772</v>
      </c>
      <c r="K531" t="s">
        <v>26</v>
      </c>
      <c r="L531">
        <v>1.35</v>
      </c>
    </row>
    <row r="532" spans="1:12" x14ac:dyDescent="0.2">
      <c r="A532" t="s">
        <v>216</v>
      </c>
      <c r="B532" t="s">
        <v>217</v>
      </c>
      <c r="C532" t="s">
        <v>99</v>
      </c>
      <c r="D532" t="s">
        <v>105</v>
      </c>
      <c r="E532" t="s">
        <v>55</v>
      </c>
      <c r="F532">
        <v>1.4</v>
      </c>
      <c r="G532">
        <v>77.3</v>
      </c>
      <c r="H532" t="s">
        <v>151</v>
      </c>
      <c r="I532" t="s">
        <v>103</v>
      </c>
      <c r="J532" s="59">
        <v>41807</v>
      </c>
      <c r="K532" t="s">
        <v>26</v>
      </c>
      <c r="L532">
        <v>1.4</v>
      </c>
    </row>
    <row r="533" spans="1:12" x14ac:dyDescent="0.2">
      <c r="A533" t="s">
        <v>216</v>
      </c>
      <c r="B533" t="s">
        <v>217</v>
      </c>
      <c r="C533" t="s">
        <v>99</v>
      </c>
      <c r="D533" t="s">
        <v>105</v>
      </c>
      <c r="E533" t="s">
        <v>55</v>
      </c>
      <c r="F533">
        <v>1.35</v>
      </c>
      <c r="G533">
        <v>74.599999999999994</v>
      </c>
      <c r="H533" t="s">
        <v>151</v>
      </c>
      <c r="I533" t="s">
        <v>103</v>
      </c>
      <c r="J533" s="59">
        <v>41851</v>
      </c>
      <c r="K533" t="s">
        <v>26</v>
      </c>
      <c r="L533">
        <v>1.35</v>
      </c>
    </row>
    <row r="534" spans="1:12" x14ac:dyDescent="0.2">
      <c r="A534" t="s">
        <v>401</v>
      </c>
      <c r="B534" t="s">
        <v>402</v>
      </c>
      <c r="C534" t="s">
        <v>99</v>
      </c>
      <c r="D534" t="s">
        <v>100</v>
      </c>
      <c r="E534" t="s">
        <v>48</v>
      </c>
      <c r="F534">
        <v>2194.6999999999998</v>
      </c>
      <c r="G534">
        <v>74</v>
      </c>
      <c r="H534" t="s">
        <v>118</v>
      </c>
      <c r="I534" t="s">
        <v>249</v>
      </c>
      <c r="J534" s="59">
        <v>41883</v>
      </c>
      <c r="K534" t="s">
        <v>403</v>
      </c>
      <c r="L534">
        <v>2194.6999999999998</v>
      </c>
    </row>
    <row r="535" spans="1:12" x14ac:dyDescent="0.2">
      <c r="A535" t="s">
        <v>404</v>
      </c>
      <c r="B535" t="s">
        <v>405</v>
      </c>
      <c r="C535" t="s">
        <v>99</v>
      </c>
      <c r="D535" t="s">
        <v>100</v>
      </c>
      <c r="E535" t="s">
        <v>46</v>
      </c>
      <c r="F535">
        <v>704.4</v>
      </c>
      <c r="G535">
        <v>66.599999999999994</v>
      </c>
      <c r="H535" t="s">
        <v>138</v>
      </c>
      <c r="I535" t="s">
        <v>246</v>
      </c>
      <c r="J535" s="59">
        <v>41829</v>
      </c>
      <c r="K535" t="s">
        <v>406</v>
      </c>
      <c r="L535">
        <v>704.4</v>
      </c>
    </row>
    <row r="536" spans="1:12" x14ac:dyDescent="0.2">
      <c r="A536" t="s">
        <v>152</v>
      </c>
      <c r="B536" t="s">
        <v>153</v>
      </c>
      <c r="C536" t="s">
        <v>99</v>
      </c>
      <c r="D536" t="s">
        <v>100</v>
      </c>
      <c r="E536" t="s">
        <v>44</v>
      </c>
      <c r="F536">
        <v>155</v>
      </c>
      <c r="G536">
        <v>71.8</v>
      </c>
      <c r="H536" t="s">
        <v>102</v>
      </c>
      <c r="I536" t="s">
        <v>106</v>
      </c>
      <c r="J536" s="59">
        <v>41756</v>
      </c>
      <c r="K536" t="s">
        <v>407</v>
      </c>
      <c r="L536">
        <v>155</v>
      </c>
    </row>
    <row r="537" spans="1:12" x14ac:dyDescent="0.2">
      <c r="A537" t="s">
        <v>152</v>
      </c>
      <c r="B537" t="s">
        <v>153</v>
      </c>
      <c r="C537" t="s">
        <v>99</v>
      </c>
      <c r="D537" t="s">
        <v>100</v>
      </c>
      <c r="E537" t="s">
        <v>44</v>
      </c>
      <c r="F537">
        <v>153.94</v>
      </c>
      <c r="G537">
        <v>72.3</v>
      </c>
      <c r="H537" t="s">
        <v>102</v>
      </c>
      <c r="I537" t="s">
        <v>154</v>
      </c>
      <c r="J537" s="59">
        <v>41765</v>
      </c>
      <c r="K537" t="s">
        <v>407</v>
      </c>
      <c r="L537">
        <v>153.94</v>
      </c>
    </row>
    <row r="538" spans="1:12" x14ac:dyDescent="0.2">
      <c r="A538" t="s">
        <v>152</v>
      </c>
      <c r="B538" t="s">
        <v>153</v>
      </c>
      <c r="C538" t="s">
        <v>99</v>
      </c>
      <c r="D538" t="s">
        <v>100</v>
      </c>
      <c r="E538" t="s">
        <v>44</v>
      </c>
      <c r="F538">
        <v>144.74</v>
      </c>
      <c r="G538">
        <v>76.900000000000006</v>
      </c>
      <c r="H538" t="s">
        <v>102</v>
      </c>
      <c r="I538" t="s">
        <v>106</v>
      </c>
      <c r="J538" s="59">
        <v>41777</v>
      </c>
      <c r="K538" t="s">
        <v>407</v>
      </c>
      <c r="L538">
        <v>144.74</v>
      </c>
    </row>
    <row r="539" spans="1:12" x14ac:dyDescent="0.2">
      <c r="A539" t="s">
        <v>152</v>
      </c>
      <c r="B539" t="s">
        <v>153</v>
      </c>
      <c r="C539" t="s">
        <v>99</v>
      </c>
      <c r="D539" t="s">
        <v>100</v>
      </c>
      <c r="E539" t="s">
        <v>45</v>
      </c>
      <c r="F539">
        <v>315.5</v>
      </c>
      <c r="G539">
        <v>71.7</v>
      </c>
      <c r="H539" t="s">
        <v>102</v>
      </c>
      <c r="I539" t="s">
        <v>106</v>
      </c>
      <c r="J539" s="59">
        <v>41756</v>
      </c>
      <c r="K539" t="s">
        <v>407</v>
      </c>
      <c r="L539">
        <v>315.5</v>
      </c>
    </row>
    <row r="540" spans="1:12" x14ac:dyDescent="0.2">
      <c r="A540" t="s">
        <v>152</v>
      </c>
      <c r="B540" t="s">
        <v>153</v>
      </c>
      <c r="C540" t="s">
        <v>99</v>
      </c>
      <c r="D540" t="s">
        <v>100</v>
      </c>
      <c r="E540" t="s">
        <v>45</v>
      </c>
      <c r="F540">
        <v>307.08</v>
      </c>
      <c r="G540">
        <v>73.7</v>
      </c>
      <c r="H540" t="s">
        <v>102</v>
      </c>
      <c r="I540" t="s">
        <v>106</v>
      </c>
      <c r="J540" s="59">
        <v>41777</v>
      </c>
      <c r="K540" t="s">
        <v>407</v>
      </c>
      <c r="L540">
        <v>307.08</v>
      </c>
    </row>
    <row r="541" spans="1:12" x14ac:dyDescent="0.2">
      <c r="A541" t="s">
        <v>152</v>
      </c>
      <c r="B541" t="s">
        <v>153</v>
      </c>
      <c r="C541" t="s">
        <v>99</v>
      </c>
      <c r="D541" t="s">
        <v>100</v>
      </c>
      <c r="E541" t="s">
        <v>155</v>
      </c>
      <c r="F541">
        <v>332.21</v>
      </c>
      <c r="G541">
        <v>73.599999999999994</v>
      </c>
      <c r="H541" t="s">
        <v>102</v>
      </c>
      <c r="I541" t="s">
        <v>154</v>
      </c>
      <c r="J541" s="59">
        <v>41765</v>
      </c>
      <c r="K541" t="s">
        <v>407</v>
      </c>
      <c r="L541">
        <v>332.21</v>
      </c>
    </row>
    <row r="542" spans="1:12" x14ac:dyDescent="0.2">
      <c r="A542" t="s">
        <v>152</v>
      </c>
      <c r="B542" t="s">
        <v>153</v>
      </c>
      <c r="C542" t="s">
        <v>99</v>
      </c>
      <c r="D542" t="s">
        <v>100</v>
      </c>
      <c r="E542" t="s">
        <v>48</v>
      </c>
      <c r="F542">
        <v>2632.8</v>
      </c>
      <c r="G542">
        <v>66</v>
      </c>
      <c r="H542" t="s">
        <v>102</v>
      </c>
      <c r="I542" t="s">
        <v>249</v>
      </c>
      <c r="J542" s="59">
        <v>41883</v>
      </c>
      <c r="K542" t="s">
        <v>407</v>
      </c>
      <c r="L542">
        <v>2632.8</v>
      </c>
    </row>
    <row r="543" spans="1:12" x14ac:dyDescent="0.2">
      <c r="A543" t="s">
        <v>194</v>
      </c>
      <c r="B543" t="s">
        <v>195</v>
      </c>
      <c r="C543" t="s">
        <v>99</v>
      </c>
      <c r="D543" t="s">
        <v>100</v>
      </c>
      <c r="E543" t="s">
        <v>42</v>
      </c>
      <c r="F543">
        <v>28.8</v>
      </c>
      <c r="G543">
        <v>71.2</v>
      </c>
      <c r="H543" t="s">
        <v>118</v>
      </c>
      <c r="I543" t="s">
        <v>103</v>
      </c>
      <c r="J543" s="59">
        <v>41851</v>
      </c>
      <c r="K543" t="s">
        <v>23</v>
      </c>
      <c r="L543">
        <v>28.8</v>
      </c>
    </row>
    <row r="544" spans="1:12" x14ac:dyDescent="0.2">
      <c r="A544" t="s">
        <v>194</v>
      </c>
      <c r="B544" t="s">
        <v>195</v>
      </c>
      <c r="C544" t="s">
        <v>99</v>
      </c>
      <c r="D544" t="s">
        <v>100</v>
      </c>
      <c r="E544" t="s">
        <v>44</v>
      </c>
      <c r="F544">
        <v>138.80000000000001</v>
      </c>
      <c r="G544">
        <v>75.2</v>
      </c>
      <c r="H544" t="s">
        <v>118</v>
      </c>
      <c r="I544" t="s">
        <v>108</v>
      </c>
      <c r="J544" s="59">
        <v>41795</v>
      </c>
      <c r="K544" t="s">
        <v>23</v>
      </c>
      <c r="L544">
        <v>138.80000000000001</v>
      </c>
    </row>
    <row r="545" spans="1:12" x14ac:dyDescent="0.2">
      <c r="A545" t="s">
        <v>194</v>
      </c>
      <c r="B545" t="s">
        <v>195</v>
      </c>
      <c r="C545" t="s">
        <v>99</v>
      </c>
      <c r="D545" t="s">
        <v>100</v>
      </c>
      <c r="E545" t="s">
        <v>44</v>
      </c>
      <c r="F545">
        <v>135.69999999999999</v>
      </c>
      <c r="G545">
        <v>76.900000000000006</v>
      </c>
      <c r="H545" t="s">
        <v>118</v>
      </c>
      <c r="I545" t="s">
        <v>106</v>
      </c>
      <c r="J545" s="59">
        <v>41833</v>
      </c>
      <c r="K545" t="s">
        <v>23</v>
      </c>
      <c r="L545">
        <v>135.69999999999999</v>
      </c>
    </row>
    <row r="546" spans="1:12" x14ac:dyDescent="0.2">
      <c r="A546" t="s">
        <v>194</v>
      </c>
      <c r="B546" t="s">
        <v>195</v>
      </c>
      <c r="C546" t="s">
        <v>99</v>
      </c>
      <c r="D546" t="s">
        <v>100</v>
      </c>
      <c r="E546" t="s">
        <v>44</v>
      </c>
      <c r="F546">
        <v>139.69999999999999</v>
      </c>
      <c r="G546">
        <v>74.7</v>
      </c>
      <c r="H546" t="s">
        <v>118</v>
      </c>
      <c r="I546" t="s">
        <v>103</v>
      </c>
      <c r="J546" s="59">
        <v>41851</v>
      </c>
      <c r="K546" t="s">
        <v>23</v>
      </c>
      <c r="L546">
        <v>139.69999999999999</v>
      </c>
    </row>
    <row r="547" spans="1:12" x14ac:dyDescent="0.2">
      <c r="A547" t="s">
        <v>194</v>
      </c>
      <c r="B547" t="s">
        <v>195</v>
      </c>
      <c r="C547" t="s">
        <v>99</v>
      </c>
      <c r="D547" t="s">
        <v>100</v>
      </c>
      <c r="E547" t="s">
        <v>44</v>
      </c>
      <c r="F547">
        <v>131.80000000000001</v>
      </c>
      <c r="G547">
        <v>79.2</v>
      </c>
      <c r="H547" t="s">
        <v>118</v>
      </c>
      <c r="I547" t="s">
        <v>106</v>
      </c>
      <c r="J547" s="59">
        <v>41868</v>
      </c>
      <c r="K547" t="s">
        <v>23</v>
      </c>
      <c r="L547">
        <v>131.80000000000001</v>
      </c>
    </row>
    <row r="548" spans="1:12" x14ac:dyDescent="0.2">
      <c r="A548" t="s">
        <v>194</v>
      </c>
      <c r="B548" t="s">
        <v>195</v>
      </c>
      <c r="C548" t="s">
        <v>99</v>
      </c>
      <c r="D548" t="s">
        <v>100</v>
      </c>
      <c r="E548" t="s">
        <v>45</v>
      </c>
      <c r="F548">
        <v>285.39</v>
      </c>
      <c r="G548">
        <v>75.2</v>
      </c>
      <c r="H548" t="s">
        <v>118</v>
      </c>
      <c r="I548" t="s">
        <v>108</v>
      </c>
      <c r="J548" s="59">
        <v>41767</v>
      </c>
      <c r="K548" t="s">
        <v>23</v>
      </c>
      <c r="L548">
        <v>285.39</v>
      </c>
    </row>
    <row r="549" spans="1:12" x14ac:dyDescent="0.2">
      <c r="A549" t="s">
        <v>194</v>
      </c>
      <c r="B549" t="s">
        <v>195</v>
      </c>
      <c r="C549" t="s">
        <v>99</v>
      </c>
      <c r="D549" t="s">
        <v>100</v>
      </c>
      <c r="E549" t="s">
        <v>45</v>
      </c>
      <c r="F549">
        <v>289.39999999999998</v>
      </c>
      <c r="G549">
        <v>74.099999999999994</v>
      </c>
      <c r="H549" t="s">
        <v>118</v>
      </c>
      <c r="I549" t="s">
        <v>106</v>
      </c>
      <c r="J549" s="59">
        <v>41833</v>
      </c>
      <c r="K549" t="s">
        <v>23</v>
      </c>
      <c r="L549">
        <v>289.39999999999998</v>
      </c>
    </row>
    <row r="550" spans="1:12" x14ac:dyDescent="0.2">
      <c r="A550" t="s">
        <v>194</v>
      </c>
      <c r="B550" t="s">
        <v>195</v>
      </c>
      <c r="C550" t="s">
        <v>99</v>
      </c>
      <c r="D550" t="s">
        <v>100</v>
      </c>
      <c r="E550" t="s">
        <v>45</v>
      </c>
      <c r="F550">
        <v>281.16000000000003</v>
      </c>
      <c r="G550">
        <v>76.3</v>
      </c>
      <c r="H550" t="s">
        <v>118</v>
      </c>
      <c r="I550" t="s">
        <v>108</v>
      </c>
      <c r="J550" s="59">
        <v>41837</v>
      </c>
      <c r="K550" t="s">
        <v>23</v>
      </c>
      <c r="L550">
        <v>281.16000000000003</v>
      </c>
    </row>
    <row r="551" spans="1:12" x14ac:dyDescent="0.2">
      <c r="A551" t="s">
        <v>194</v>
      </c>
      <c r="B551" t="s">
        <v>195</v>
      </c>
      <c r="C551" t="s">
        <v>99</v>
      </c>
      <c r="D551" t="s">
        <v>100</v>
      </c>
      <c r="E551" t="s">
        <v>45</v>
      </c>
      <c r="F551">
        <v>285.39999999999998</v>
      </c>
      <c r="G551">
        <v>75.2</v>
      </c>
      <c r="H551" t="s">
        <v>118</v>
      </c>
      <c r="I551" t="s">
        <v>106</v>
      </c>
      <c r="J551" s="59">
        <v>41868</v>
      </c>
      <c r="K551" t="s">
        <v>23</v>
      </c>
      <c r="L551">
        <v>285.39999999999998</v>
      </c>
    </row>
    <row r="552" spans="1:12" x14ac:dyDescent="0.2">
      <c r="A552" t="s">
        <v>194</v>
      </c>
      <c r="B552" t="s">
        <v>195</v>
      </c>
      <c r="C552" t="s">
        <v>99</v>
      </c>
      <c r="D552" t="s">
        <v>100</v>
      </c>
      <c r="E552" t="s">
        <v>45</v>
      </c>
      <c r="F552">
        <v>280</v>
      </c>
      <c r="G552">
        <v>76.599999999999994</v>
      </c>
      <c r="H552" t="s">
        <v>118</v>
      </c>
      <c r="I552" t="s">
        <v>254</v>
      </c>
      <c r="J552" s="59">
        <v>41893</v>
      </c>
      <c r="K552" t="s">
        <v>23</v>
      </c>
      <c r="L552">
        <v>280</v>
      </c>
    </row>
    <row r="553" spans="1:12" x14ac:dyDescent="0.2">
      <c r="A553" t="s">
        <v>194</v>
      </c>
      <c r="B553" t="s">
        <v>195</v>
      </c>
      <c r="C553" t="s">
        <v>99</v>
      </c>
      <c r="D553" t="s">
        <v>100</v>
      </c>
      <c r="E553" t="s">
        <v>155</v>
      </c>
      <c r="F553">
        <v>300</v>
      </c>
      <c r="G553">
        <v>77.400000000000006</v>
      </c>
      <c r="H553" t="s">
        <v>118</v>
      </c>
      <c r="I553" t="s">
        <v>244</v>
      </c>
      <c r="J553" s="59">
        <v>41822</v>
      </c>
      <c r="K553" t="s">
        <v>23</v>
      </c>
      <c r="L553">
        <v>300</v>
      </c>
    </row>
    <row r="554" spans="1:12" x14ac:dyDescent="0.2">
      <c r="A554" t="s">
        <v>194</v>
      </c>
      <c r="B554" t="s">
        <v>195</v>
      </c>
      <c r="C554" t="s">
        <v>99</v>
      </c>
      <c r="D554" t="s">
        <v>100</v>
      </c>
      <c r="E554" t="s">
        <v>46</v>
      </c>
      <c r="F554">
        <v>597.1</v>
      </c>
      <c r="G554">
        <v>76.8</v>
      </c>
      <c r="H554" t="s">
        <v>118</v>
      </c>
      <c r="I554" t="s">
        <v>246</v>
      </c>
      <c r="J554" s="59">
        <v>41829</v>
      </c>
      <c r="K554" t="s">
        <v>23</v>
      </c>
      <c r="L554">
        <v>597.1</v>
      </c>
    </row>
    <row r="555" spans="1:12" x14ac:dyDescent="0.2">
      <c r="A555" t="s">
        <v>194</v>
      </c>
      <c r="B555" t="s">
        <v>195</v>
      </c>
      <c r="C555" t="s">
        <v>99</v>
      </c>
      <c r="D555" t="s">
        <v>100</v>
      </c>
      <c r="E555" t="s">
        <v>47</v>
      </c>
      <c r="F555">
        <v>1083.0999999999999</v>
      </c>
      <c r="G555">
        <v>72.900000000000006</v>
      </c>
      <c r="H555" t="s">
        <v>118</v>
      </c>
      <c r="I555" t="s">
        <v>261</v>
      </c>
      <c r="J555" s="59">
        <v>41818</v>
      </c>
      <c r="K555" t="s">
        <v>23</v>
      </c>
      <c r="L555">
        <v>1083.0999999999999</v>
      </c>
    </row>
    <row r="556" spans="1:12" x14ac:dyDescent="0.2">
      <c r="A556" t="s">
        <v>194</v>
      </c>
      <c r="B556" t="s">
        <v>195</v>
      </c>
      <c r="C556" t="s">
        <v>99</v>
      </c>
      <c r="D556" t="s">
        <v>100</v>
      </c>
      <c r="E556" t="s">
        <v>48</v>
      </c>
      <c r="F556">
        <v>2269.1</v>
      </c>
      <c r="G556">
        <v>72.599999999999994</v>
      </c>
      <c r="H556" t="s">
        <v>118</v>
      </c>
      <c r="I556" t="s">
        <v>249</v>
      </c>
      <c r="J556" s="59">
        <v>41883</v>
      </c>
      <c r="K556" t="s">
        <v>23</v>
      </c>
      <c r="L556">
        <v>2269.1</v>
      </c>
    </row>
    <row r="557" spans="1:12" x14ac:dyDescent="0.2">
      <c r="A557" t="s">
        <v>194</v>
      </c>
      <c r="B557" t="s">
        <v>195</v>
      </c>
      <c r="C557" t="s">
        <v>99</v>
      </c>
      <c r="D557" t="s">
        <v>105</v>
      </c>
      <c r="E557" t="s">
        <v>59</v>
      </c>
      <c r="F557">
        <v>19.48</v>
      </c>
      <c r="G557">
        <v>26.3</v>
      </c>
      <c r="H557" t="s">
        <v>118</v>
      </c>
      <c r="I557" t="s">
        <v>106</v>
      </c>
      <c r="J557" s="59">
        <v>41756</v>
      </c>
      <c r="K557" t="s">
        <v>23</v>
      </c>
      <c r="L557">
        <v>19.48</v>
      </c>
    </row>
    <row r="558" spans="1:12" x14ac:dyDescent="0.2">
      <c r="A558" t="s">
        <v>194</v>
      </c>
      <c r="B558" t="s">
        <v>195</v>
      </c>
      <c r="C558" t="s">
        <v>99</v>
      </c>
      <c r="D558" t="s">
        <v>105</v>
      </c>
      <c r="E558" t="s">
        <v>57</v>
      </c>
      <c r="F558">
        <v>6.72</v>
      </c>
      <c r="G558">
        <v>29.5</v>
      </c>
      <c r="H558" t="s">
        <v>118</v>
      </c>
      <c r="I558" t="s">
        <v>106</v>
      </c>
      <c r="J558" s="59">
        <v>41756</v>
      </c>
      <c r="K558" t="s">
        <v>23</v>
      </c>
      <c r="L558">
        <v>6.72</v>
      </c>
    </row>
    <row r="559" spans="1:12" x14ac:dyDescent="0.2">
      <c r="A559" t="s">
        <v>194</v>
      </c>
      <c r="B559" t="s">
        <v>195</v>
      </c>
      <c r="C559" t="s">
        <v>99</v>
      </c>
      <c r="D559" t="s">
        <v>105</v>
      </c>
      <c r="E559" t="s">
        <v>58</v>
      </c>
      <c r="F559">
        <v>14.05</v>
      </c>
      <c r="G559">
        <v>17</v>
      </c>
      <c r="H559" t="s">
        <v>118</v>
      </c>
      <c r="I559" t="s">
        <v>108</v>
      </c>
      <c r="J559" s="59">
        <v>41837</v>
      </c>
      <c r="K559" t="s">
        <v>23</v>
      </c>
      <c r="L559">
        <v>14.05</v>
      </c>
    </row>
    <row r="560" spans="1:12" x14ac:dyDescent="0.2">
      <c r="A560" t="s">
        <v>408</v>
      </c>
      <c r="B560" t="s">
        <v>409</v>
      </c>
      <c r="C560" t="s">
        <v>99</v>
      </c>
      <c r="D560" t="s">
        <v>100</v>
      </c>
      <c r="E560" t="s">
        <v>155</v>
      </c>
      <c r="F560">
        <v>435.5</v>
      </c>
      <c r="G560">
        <v>63.5</v>
      </c>
      <c r="H560" t="s">
        <v>410</v>
      </c>
      <c r="I560" t="s">
        <v>244</v>
      </c>
      <c r="J560" s="59">
        <v>41822</v>
      </c>
      <c r="K560" t="s">
        <v>411</v>
      </c>
      <c r="L560">
        <v>435.5</v>
      </c>
    </row>
    <row r="561" spans="1:12" x14ac:dyDescent="0.2">
      <c r="A561" t="s">
        <v>156</v>
      </c>
      <c r="B561" t="s">
        <v>412</v>
      </c>
      <c r="C561" t="s">
        <v>99</v>
      </c>
      <c r="D561" t="s">
        <v>100</v>
      </c>
      <c r="E561" t="s">
        <v>46</v>
      </c>
      <c r="F561">
        <v>655.4</v>
      </c>
      <c r="G561">
        <v>85.7</v>
      </c>
      <c r="H561" t="s">
        <v>410</v>
      </c>
      <c r="I561" t="s">
        <v>103</v>
      </c>
      <c r="J561" s="59">
        <v>41851</v>
      </c>
      <c r="K561" t="s">
        <v>413</v>
      </c>
      <c r="L561">
        <v>655.4</v>
      </c>
    </row>
    <row r="562" spans="1:12" x14ac:dyDescent="0.2">
      <c r="A562" t="s">
        <v>184</v>
      </c>
      <c r="B562" t="s">
        <v>185</v>
      </c>
      <c r="C562" t="s">
        <v>99</v>
      </c>
      <c r="D562" t="s">
        <v>100</v>
      </c>
      <c r="E562" t="s">
        <v>47</v>
      </c>
      <c r="F562">
        <v>873.51</v>
      </c>
      <c r="G562">
        <v>88.5</v>
      </c>
      <c r="H562" t="s">
        <v>118</v>
      </c>
      <c r="I562" t="s">
        <v>262</v>
      </c>
      <c r="J562" s="59">
        <v>41865</v>
      </c>
      <c r="K562" t="s">
        <v>414</v>
      </c>
      <c r="L562">
        <v>873.51</v>
      </c>
    </row>
    <row r="563" spans="1:12" x14ac:dyDescent="0.2">
      <c r="A563" t="s">
        <v>184</v>
      </c>
      <c r="B563" t="s">
        <v>185</v>
      </c>
      <c r="C563" t="s">
        <v>99</v>
      </c>
      <c r="D563" t="s">
        <v>100</v>
      </c>
      <c r="E563" t="s">
        <v>48</v>
      </c>
      <c r="F563">
        <v>1817.24</v>
      </c>
      <c r="G563">
        <v>88.8</v>
      </c>
      <c r="H563" t="s">
        <v>118</v>
      </c>
      <c r="I563" t="s">
        <v>119</v>
      </c>
      <c r="J563" s="59">
        <v>41777</v>
      </c>
      <c r="K563" t="s">
        <v>414</v>
      </c>
      <c r="L563">
        <v>1817.24</v>
      </c>
    </row>
    <row r="564" spans="1:12" x14ac:dyDescent="0.2">
      <c r="A564" t="s">
        <v>184</v>
      </c>
      <c r="B564" t="s">
        <v>185</v>
      </c>
      <c r="C564" t="s">
        <v>99</v>
      </c>
      <c r="D564" t="s">
        <v>100</v>
      </c>
      <c r="E564" t="s">
        <v>48</v>
      </c>
      <c r="F564">
        <v>1853.5</v>
      </c>
      <c r="G564">
        <v>87.1</v>
      </c>
      <c r="H564" t="s">
        <v>118</v>
      </c>
      <c r="I564" t="s">
        <v>261</v>
      </c>
      <c r="J564" s="59">
        <v>41818</v>
      </c>
      <c r="K564" t="s">
        <v>414</v>
      </c>
      <c r="L564">
        <v>1853.5</v>
      </c>
    </row>
    <row r="565" spans="1:12" x14ac:dyDescent="0.2">
      <c r="A565" t="s">
        <v>127</v>
      </c>
      <c r="B565" t="s">
        <v>128</v>
      </c>
      <c r="C565" t="s">
        <v>99</v>
      </c>
      <c r="D565" t="s">
        <v>100</v>
      </c>
      <c r="E565" t="s">
        <v>41</v>
      </c>
      <c r="F565">
        <v>12.5</v>
      </c>
      <c r="G565">
        <v>79.8</v>
      </c>
      <c r="H565" t="s">
        <v>118</v>
      </c>
      <c r="I565" t="s">
        <v>103</v>
      </c>
      <c r="J565" s="59">
        <v>41772</v>
      </c>
      <c r="K565" t="s">
        <v>235</v>
      </c>
      <c r="L565">
        <v>12.5</v>
      </c>
    </row>
    <row r="566" spans="1:12" x14ac:dyDescent="0.2">
      <c r="A566" t="s">
        <v>127</v>
      </c>
      <c r="B566" t="s">
        <v>128</v>
      </c>
      <c r="C566" t="s">
        <v>99</v>
      </c>
      <c r="D566" t="s">
        <v>100</v>
      </c>
      <c r="E566" t="s">
        <v>41</v>
      </c>
      <c r="F566">
        <v>12.8</v>
      </c>
      <c r="G566">
        <v>77.900000000000006</v>
      </c>
      <c r="H566" t="s">
        <v>118</v>
      </c>
      <c r="I566" t="s">
        <v>103</v>
      </c>
      <c r="J566" s="59">
        <v>41807</v>
      </c>
      <c r="K566" t="s">
        <v>235</v>
      </c>
      <c r="L566">
        <v>12.8</v>
      </c>
    </row>
    <row r="567" spans="1:12" x14ac:dyDescent="0.2">
      <c r="A567" t="s">
        <v>127</v>
      </c>
      <c r="B567" t="s">
        <v>128</v>
      </c>
      <c r="C567" t="s">
        <v>99</v>
      </c>
      <c r="D567" t="s">
        <v>100</v>
      </c>
      <c r="E567" t="s">
        <v>42</v>
      </c>
      <c r="F567">
        <v>24.73</v>
      </c>
      <c r="G567">
        <v>81.599999999999994</v>
      </c>
      <c r="H567" t="s">
        <v>118</v>
      </c>
      <c r="I567" t="s">
        <v>106</v>
      </c>
      <c r="J567" s="59">
        <v>41777</v>
      </c>
      <c r="K567" t="s">
        <v>235</v>
      </c>
      <c r="L567">
        <v>24.73</v>
      </c>
    </row>
    <row r="568" spans="1:12" x14ac:dyDescent="0.2">
      <c r="A568" t="s">
        <v>127</v>
      </c>
      <c r="B568" t="s">
        <v>128</v>
      </c>
      <c r="C568" t="s">
        <v>99</v>
      </c>
      <c r="D568" t="s">
        <v>100</v>
      </c>
      <c r="E568" t="s">
        <v>42</v>
      </c>
      <c r="F568">
        <v>25.7</v>
      </c>
      <c r="G568">
        <v>78.599999999999994</v>
      </c>
      <c r="H568" t="s">
        <v>118</v>
      </c>
      <c r="I568" t="s">
        <v>103</v>
      </c>
      <c r="J568" s="59">
        <v>41793</v>
      </c>
      <c r="K568" t="s">
        <v>235</v>
      </c>
      <c r="L568">
        <v>25.7</v>
      </c>
    </row>
    <row r="569" spans="1:12" x14ac:dyDescent="0.2">
      <c r="A569" t="s">
        <v>127</v>
      </c>
      <c r="B569" t="s">
        <v>128</v>
      </c>
      <c r="C569" t="s">
        <v>99</v>
      </c>
      <c r="D569" t="s">
        <v>100</v>
      </c>
      <c r="E569" t="s">
        <v>42</v>
      </c>
      <c r="F569">
        <v>25.1</v>
      </c>
      <c r="G569">
        <v>80.400000000000006</v>
      </c>
      <c r="H569" t="s">
        <v>118</v>
      </c>
      <c r="I569" t="s">
        <v>106</v>
      </c>
      <c r="J569" s="59">
        <v>41812</v>
      </c>
      <c r="K569" t="s">
        <v>235</v>
      </c>
      <c r="L569">
        <v>25.1</v>
      </c>
    </row>
    <row r="570" spans="1:12" x14ac:dyDescent="0.2">
      <c r="A570" t="s">
        <v>127</v>
      </c>
      <c r="B570" t="s">
        <v>128</v>
      </c>
      <c r="C570" t="s">
        <v>99</v>
      </c>
      <c r="D570" t="s">
        <v>100</v>
      </c>
      <c r="E570" t="s">
        <v>42</v>
      </c>
      <c r="F570">
        <v>25.8</v>
      </c>
      <c r="G570">
        <v>78.3</v>
      </c>
      <c r="H570" t="s">
        <v>118</v>
      </c>
      <c r="I570" t="s">
        <v>106</v>
      </c>
      <c r="J570" s="59">
        <v>41868</v>
      </c>
      <c r="K570" t="s">
        <v>235</v>
      </c>
      <c r="L570">
        <v>25.8</v>
      </c>
    </row>
    <row r="571" spans="1:12" x14ac:dyDescent="0.2">
      <c r="A571" t="s">
        <v>127</v>
      </c>
      <c r="B571" t="s">
        <v>128</v>
      </c>
      <c r="C571" t="s">
        <v>99</v>
      </c>
      <c r="D571" t="s">
        <v>100</v>
      </c>
      <c r="E571" t="s">
        <v>43</v>
      </c>
      <c r="F571">
        <v>53.9</v>
      </c>
      <c r="G571">
        <v>83.2</v>
      </c>
      <c r="H571" t="s">
        <v>118</v>
      </c>
      <c r="I571" t="s">
        <v>106</v>
      </c>
      <c r="J571" s="59">
        <v>41812</v>
      </c>
      <c r="K571" t="s">
        <v>235</v>
      </c>
      <c r="L571">
        <v>53.9</v>
      </c>
    </row>
    <row r="572" spans="1:12" x14ac:dyDescent="0.2">
      <c r="A572" t="s">
        <v>127</v>
      </c>
      <c r="B572" t="s">
        <v>128</v>
      </c>
      <c r="C572" t="s">
        <v>99</v>
      </c>
      <c r="D572" t="s">
        <v>100</v>
      </c>
      <c r="E572" t="s">
        <v>43</v>
      </c>
      <c r="F572">
        <v>54.7</v>
      </c>
      <c r="G572">
        <v>82</v>
      </c>
      <c r="H572" t="s">
        <v>118</v>
      </c>
      <c r="I572" t="s">
        <v>106</v>
      </c>
      <c r="J572" s="59">
        <v>41833</v>
      </c>
      <c r="K572" t="s">
        <v>235</v>
      </c>
      <c r="L572">
        <v>54.7</v>
      </c>
    </row>
    <row r="573" spans="1:12" x14ac:dyDescent="0.2">
      <c r="A573" t="s">
        <v>127</v>
      </c>
      <c r="B573" t="s">
        <v>128</v>
      </c>
      <c r="C573" t="s">
        <v>99</v>
      </c>
      <c r="D573" t="s">
        <v>100</v>
      </c>
      <c r="E573" t="s">
        <v>43</v>
      </c>
      <c r="F573">
        <v>56.2</v>
      </c>
      <c r="G573">
        <v>79.8</v>
      </c>
      <c r="H573" t="s">
        <v>118</v>
      </c>
      <c r="I573" t="s">
        <v>106</v>
      </c>
      <c r="J573" s="59">
        <v>41868</v>
      </c>
      <c r="K573" t="s">
        <v>235</v>
      </c>
      <c r="L573">
        <v>56.2</v>
      </c>
    </row>
    <row r="574" spans="1:12" x14ac:dyDescent="0.2">
      <c r="A574" t="s">
        <v>127</v>
      </c>
      <c r="B574" t="s">
        <v>128</v>
      </c>
      <c r="C574" t="s">
        <v>99</v>
      </c>
      <c r="D574" t="s">
        <v>100</v>
      </c>
      <c r="E574" t="s">
        <v>44</v>
      </c>
      <c r="F574">
        <v>123.7</v>
      </c>
      <c r="G574">
        <v>82.7</v>
      </c>
      <c r="H574" t="s">
        <v>118</v>
      </c>
      <c r="I574" t="s">
        <v>106</v>
      </c>
      <c r="J574" s="59">
        <v>41756</v>
      </c>
      <c r="K574" t="s">
        <v>235</v>
      </c>
      <c r="L574">
        <v>123.7</v>
      </c>
    </row>
    <row r="575" spans="1:12" x14ac:dyDescent="0.2">
      <c r="A575" t="s">
        <v>127</v>
      </c>
      <c r="B575" t="s">
        <v>128</v>
      </c>
      <c r="C575" t="s">
        <v>99</v>
      </c>
      <c r="D575" t="s">
        <v>100</v>
      </c>
      <c r="E575" t="s">
        <v>44</v>
      </c>
      <c r="F575">
        <v>122.01</v>
      </c>
      <c r="G575">
        <v>83.9</v>
      </c>
      <c r="H575" t="s">
        <v>118</v>
      </c>
      <c r="I575" t="s">
        <v>106</v>
      </c>
      <c r="J575" s="59">
        <v>41777</v>
      </c>
      <c r="K575" t="s">
        <v>235</v>
      </c>
      <c r="L575">
        <v>122.01</v>
      </c>
    </row>
    <row r="576" spans="1:12" x14ac:dyDescent="0.2">
      <c r="A576" t="s">
        <v>127</v>
      </c>
      <c r="B576" t="s">
        <v>128</v>
      </c>
      <c r="C576" t="s">
        <v>99</v>
      </c>
      <c r="D576" t="s">
        <v>100</v>
      </c>
      <c r="E576" t="s">
        <v>44</v>
      </c>
      <c r="F576">
        <v>125.3</v>
      </c>
      <c r="G576">
        <v>81.7</v>
      </c>
      <c r="H576" t="s">
        <v>118</v>
      </c>
      <c r="I576" t="s">
        <v>103</v>
      </c>
      <c r="J576" s="59">
        <v>41793</v>
      </c>
      <c r="K576" t="s">
        <v>235</v>
      </c>
      <c r="L576">
        <v>125.3</v>
      </c>
    </row>
    <row r="577" spans="1:12" x14ac:dyDescent="0.2">
      <c r="A577" t="s">
        <v>127</v>
      </c>
      <c r="B577" t="s">
        <v>128</v>
      </c>
      <c r="C577" t="s">
        <v>99</v>
      </c>
      <c r="D577" t="s">
        <v>100</v>
      </c>
      <c r="E577" t="s">
        <v>44</v>
      </c>
      <c r="F577">
        <v>121.6</v>
      </c>
      <c r="G577">
        <v>84.2</v>
      </c>
      <c r="H577" t="s">
        <v>118</v>
      </c>
      <c r="I577" t="s">
        <v>106</v>
      </c>
      <c r="J577" s="59">
        <v>41812</v>
      </c>
      <c r="K577" t="s">
        <v>235</v>
      </c>
      <c r="L577">
        <v>121.6</v>
      </c>
    </row>
    <row r="578" spans="1:12" x14ac:dyDescent="0.2">
      <c r="A578" t="s">
        <v>127</v>
      </c>
      <c r="B578" t="s">
        <v>128</v>
      </c>
      <c r="C578" t="s">
        <v>99</v>
      </c>
      <c r="D578" t="s">
        <v>100</v>
      </c>
      <c r="E578" t="s">
        <v>44</v>
      </c>
      <c r="F578">
        <v>125.7</v>
      </c>
      <c r="G578">
        <v>81.400000000000006</v>
      </c>
      <c r="H578" t="s">
        <v>118</v>
      </c>
      <c r="I578" t="s">
        <v>106</v>
      </c>
      <c r="J578" s="59">
        <v>41833</v>
      </c>
      <c r="K578" t="s">
        <v>235</v>
      </c>
      <c r="L578">
        <v>125.7</v>
      </c>
    </row>
    <row r="579" spans="1:12" x14ac:dyDescent="0.2">
      <c r="A579" t="s">
        <v>127</v>
      </c>
      <c r="B579" t="s">
        <v>128</v>
      </c>
      <c r="C579" t="s">
        <v>99</v>
      </c>
      <c r="D579" t="s">
        <v>100</v>
      </c>
      <c r="E579" t="s">
        <v>44</v>
      </c>
      <c r="F579">
        <v>122.2</v>
      </c>
      <c r="G579">
        <v>83.8</v>
      </c>
      <c r="H579" t="s">
        <v>118</v>
      </c>
      <c r="I579" t="s">
        <v>106</v>
      </c>
      <c r="J579" s="59">
        <v>41868</v>
      </c>
      <c r="K579" t="s">
        <v>235</v>
      </c>
      <c r="L579">
        <v>122.2</v>
      </c>
    </row>
    <row r="580" spans="1:12" x14ac:dyDescent="0.2">
      <c r="A580" t="s">
        <v>127</v>
      </c>
      <c r="B580" t="s">
        <v>128</v>
      </c>
      <c r="C580" t="s">
        <v>99</v>
      </c>
      <c r="D580" t="s">
        <v>100</v>
      </c>
      <c r="E580" t="s">
        <v>44</v>
      </c>
      <c r="F580">
        <v>122.26</v>
      </c>
      <c r="G580">
        <v>83.7</v>
      </c>
      <c r="H580" t="s">
        <v>118</v>
      </c>
      <c r="I580" t="s">
        <v>328</v>
      </c>
      <c r="J580" s="59">
        <v>41875</v>
      </c>
      <c r="K580" t="s">
        <v>235</v>
      </c>
      <c r="L580">
        <v>122.26</v>
      </c>
    </row>
    <row r="581" spans="1:12" x14ac:dyDescent="0.2">
      <c r="A581" t="s">
        <v>127</v>
      </c>
      <c r="B581" t="s">
        <v>128</v>
      </c>
      <c r="C581" t="s">
        <v>99</v>
      </c>
      <c r="D581" t="s">
        <v>100</v>
      </c>
      <c r="E581" t="s">
        <v>45</v>
      </c>
      <c r="F581">
        <v>271.7</v>
      </c>
      <c r="G581">
        <v>77.900000000000006</v>
      </c>
      <c r="H581" t="s">
        <v>118</v>
      </c>
      <c r="I581" t="s">
        <v>106</v>
      </c>
      <c r="J581" s="59">
        <v>41756</v>
      </c>
      <c r="K581" t="s">
        <v>235</v>
      </c>
      <c r="L581">
        <v>271.7</v>
      </c>
    </row>
    <row r="582" spans="1:12" x14ac:dyDescent="0.2">
      <c r="A582" t="s">
        <v>127</v>
      </c>
      <c r="B582" t="s">
        <v>128</v>
      </c>
      <c r="C582" t="s">
        <v>99</v>
      </c>
      <c r="D582" t="s">
        <v>100</v>
      </c>
      <c r="E582" t="s">
        <v>45</v>
      </c>
      <c r="F582">
        <v>266.60000000000002</v>
      </c>
      <c r="G582">
        <v>79.3</v>
      </c>
      <c r="H582" t="s">
        <v>118</v>
      </c>
      <c r="I582" t="s">
        <v>103</v>
      </c>
      <c r="J582" s="59">
        <v>41772</v>
      </c>
      <c r="K582" t="s">
        <v>235</v>
      </c>
      <c r="L582">
        <v>266.60000000000002</v>
      </c>
    </row>
    <row r="583" spans="1:12" x14ac:dyDescent="0.2">
      <c r="A583" t="s">
        <v>127</v>
      </c>
      <c r="B583" t="s">
        <v>128</v>
      </c>
      <c r="C583" t="s">
        <v>99</v>
      </c>
      <c r="D583" t="s">
        <v>100</v>
      </c>
      <c r="E583" t="s">
        <v>45</v>
      </c>
      <c r="F583">
        <v>282.18</v>
      </c>
      <c r="G583">
        <v>75</v>
      </c>
      <c r="H583" t="s">
        <v>118</v>
      </c>
      <c r="I583" t="s">
        <v>106</v>
      </c>
      <c r="J583" s="59">
        <v>41777</v>
      </c>
      <c r="K583" t="s">
        <v>235</v>
      </c>
      <c r="L583">
        <v>282.18</v>
      </c>
    </row>
    <row r="584" spans="1:12" x14ac:dyDescent="0.2">
      <c r="A584" t="s">
        <v>127</v>
      </c>
      <c r="B584" t="s">
        <v>128</v>
      </c>
      <c r="C584" t="s">
        <v>99</v>
      </c>
      <c r="D584" t="s">
        <v>100</v>
      </c>
      <c r="E584" t="s">
        <v>45</v>
      </c>
      <c r="F584">
        <v>272.8</v>
      </c>
      <c r="G584">
        <v>77.5</v>
      </c>
      <c r="H584" t="s">
        <v>118</v>
      </c>
      <c r="I584" t="s">
        <v>103</v>
      </c>
      <c r="J584" s="59">
        <v>41807</v>
      </c>
      <c r="K584" t="s">
        <v>235</v>
      </c>
      <c r="L584">
        <v>272.8</v>
      </c>
    </row>
    <row r="585" spans="1:12" x14ac:dyDescent="0.2">
      <c r="A585" t="s">
        <v>127</v>
      </c>
      <c r="B585" t="s">
        <v>128</v>
      </c>
      <c r="C585" t="s">
        <v>99</v>
      </c>
      <c r="D585" t="s">
        <v>100</v>
      </c>
      <c r="E585" t="s">
        <v>45</v>
      </c>
      <c r="F585">
        <v>277.39999999999998</v>
      </c>
      <c r="G585">
        <v>76.3</v>
      </c>
      <c r="H585" t="s">
        <v>118</v>
      </c>
      <c r="I585" t="s">
        <v>106</v>
      </c>
      <c r="J585" s="59">
        <v>41833</v>
      </c>
      <c r="K585" t="s">
        <v>235</v>
      </c>
      <c r="L585">
        <v>277.39999999999998</v>
      </c>
    </row>
    <row r="586" spans="1:12" x14ac:dyDescent="0.2">
      <c r="A586" t="s">
        <v>127</v>
      </c>
      <c r="B586" t="s">
        <v>128</v>
      </c>
      <c r="C586" t="s">
        <v>99</v>
      </c>
      <c r="D586" t="s">
        <v>100</v>
      </c>
      <c r="E586" t="s">
        <v>155</v>
      </c>
      <c r="F586">
        <v>285.60000000000002</v>
      </c>
      <c r="G586">
        <v>80.099999999999994</v>
      </c>
      <c r="H586" t="s">
        <v>118</v>
      </c>
      <c r="I586" t="s">
        <v>244</v>
      </c>
      <c r="J586" s="59">
        <v>41822</v>
      </c>
      <c r="K586" t="s">
        <v>235</v>
      </c>
      <c r="L586">
        <v>285.60000000000002</v>
      </c>
    </row>
    <row r="587" spans="1:12" x14ac:dyDescent="0.2">
      <c r="A587" t="s">
        <v>223</v>
      </c>
      <c r="B587" t="s">
        <v>415</v>
      </c>
      <c r="C587" t="s">
        <v>99</v>
      </c>
      <c r="D587" t="s">
        <v>100</v>
      </c>
      <c r="E587" t="s">
        <v>46</v>
      </c>
      <c r="F587">
        <v>596.4</v>
      </c>
      <c r="G587">
        <v>74.599999999999994</v>
      </c>
      <c r="H587" t="s">
        <v>131</v>
      </c>
      <c r="I587" t="s">
        <v>246</v>
      </c>
      <c r="J587" s="59">
        <v>41829</v>
      </c>
      <c r="K587" t="s">
        <v>416</v>
      </c>
      <c r="L587">
        <v>596.4</v>
      </c>
    </row>
    <row r="588" spans="1:12" x14ac:dyDescent="0.2">
      <c r="A588" t="s">
        <v>223</v>
      </c>
      <c r="B588" t="s">
        <v>417</v>
      </c>
      <c r="C588" t="s">
        <v>99</v>
      </c>
      <c r="D588" t="s">
        <v>100</v>
      </c>
      <c r="E588" t="s">
        <v>48</v>
      </c>
      <c r="F588">
        <v>2559.9</v>
      </c>
      <c r="G588">
        <v>67.8</v>
      </c>
      <c r="H588" t="s">
        <v>102</v>
      </c>
      <c r="I588" t="s">
        <v>249</v>
      </c>
      <c r="J588" s="59">
        <v>41883</v>
      </c>
      <c r="K588" t="s">
        <v>418</v>
      </c>
      <c r="L588">
        <v>2559.9</v>
      </c>
    </row>
    <row r="589" spans="1:12" x14ac:dyDescent="0.2">
      <c r="A589" t="s">
        <v>139</v>
      </c>
      <c r="B589" t="s">
        <v>140</v>
      </c>
      <c r="C589" t="s">
        <v>99</v>
      </c>
      <c r="D589" t="s">
        <v>100</v>
      </c>
      <c r="E589" t="s">
        <v>46</v>
      </c>
      <c r="F589">
        <v>700.83</v>
      </c>
      <c r="G589">
        <v>72.400000000000006</v>
      </c>
      <c r="H589" t="s">
        <v>141</v>
      </c>
      <c r="I589" t="s">
        <v>106</v>
      </c>
      <c r="J589" s="59">
        <v>41777</v>
      </c>
      <c r="K589" t="s">
        <v>419</v>
      </c>
      <c r="L589">
        <v>700.83</v>
      </c>
    </row>
    <row r="590" spans="1:12" x14ac:dyDescent="0.2">
      <c r="A590" t="s">
        <v>420</v>
      </c>
      <c r="B590" t="s">
        <v>421</v>
      </c>
      <c r="C590" t="s">
        <v>99</v>
      </c>
      <c r="D590" t="s">
        <v>100</v>
      </c>
      <c r="E590" t="s">
        <v>45</v>
      </c>
      <c r="F590">
        <v>271.8</v>
      </c>
      <c r="G590">
        <v>77.8</v>
      </c>
      <c r="H590" t="s">
        <v>118</v>
      </c>
      <c r="I590" t="s">
        <v>108</v>
      </c>
      <c r="J590" s="59">
        <v>41816</v>
      </c>
      <c r="K590" t="s">
        <v>422</v>
      </c>
      <c r="L590">
        <v>271.8</v>
      </c>
    </row>
    <row r="591" spans="1:12" x14ac:dyDescent="0.2">
      <c r="A591" t="s">
        <v>420</v>
      </c>
      <c r="B591" t="s">
        <v>421</v>
      </c>
      <c r="C591" t="s">
        <v>99</v>
      </c>
      <c r="D591" t="s">
        <v>100</v>
      </c>
      <c r="E591" t="s">
        <v>46</v>
      </c>
      <c r="F591">
        <v>590.99</v>
      </c>
      <c r="G591">
        <v>76.5</v>
      </c>
      <c r="H591" t="s">
        <v>118</v>
      </c>
      <c r="I591" t="s">
        <v>108</v>
      </c>
      <c r="J591" s="59">
        <v>41816</v>
      </c>
      <c r="K591" t="s">
        <v>422</v>
      </c>
      <c r="L591">
        <v>590.99</v>
      </c>
    </row>
    <row r="592" spans="1:12" x14ac:dyDescent="0.2">
      <c r="A592" t="s">
        <v>420</v>
      </c>
      <c r="B592" t="s">
        <v>421</v>
      </c>
      <c r="C592" t="s">
        <v>99</v>
      </c>
      <c r="D592" t="s">
        <v>100</v>
      </c>
      <c r="E592" t="s">
        <v>46</v>
      </c>
      <c r="F592">
        <v>572.79999999999995</v>
      </c>
      <c r="G592">
        <v>79</v>
      </c>
      <c r="H592" t="s">
        <v>118</v>
      </c>
      <c r="I592" t="s">
        <v>246</v>
      </c>
      <c r="J592" s="59">
        <v>41829</v>
      </c>
      <c r="K592" t="s">
        <v>422</v>
      </c>
      <c r="L592">
        <v>572.79999999999995</v>
      </c>
    </row>
    <row r="593" spans="1:12" x14ac:dyDescent="0.2">
      <c r="A593" t="s">
        <v>111</v>
      </c>
      <c r="B593" t="s">
        <v>112</v>
      </c>
      <c r="C593" t="s">
        <v>99</v>
      </c>
      <c r="D593" t="s">
        <v>100</v>
      </c>
      <c r="E593" t="s">
        <v>49</v>
      </c>
      <c r="F593">
        <v>23.2</v>
      </c>
      <c r="G593">
        <v>61.7</v>
      </c>
      <c r="H593" t="s">
        <v>102</v>
      </c>
      <c r="I593" t="s">
        <v>106</v>
      </c>
      <c r="J593" s="59">
        <v>41756</v>
      </c>
      <c r="K593" t="s">
        <v>230</v>
      </c>
      <c r="L593">
        <v>23.2</v>
      </c>
    </row>
    <row r="594" spans="1:12" x14ac:dyDescent="0.2">
      <c r="A594" t="s">
        <v>111</v>
      </c>
      <c r="B594" t="s">
        <v>112</v>
      </c>
      <c r="C594" t="s">
        <v>99</v>
      </c>
      <c r="D594" t="s">
        <v>100</v>
      </c>
      <c r="E594" t="s">
        <v>49</v>
      </c>
      <c r="F594">
        <v>22.5</v>
      </c>
      <c r="G594">
        <v>63.6</v>
      </c>
      <c r="H594" t="s">
        <v>102</v>
      </c>
      <c r="I594" t="s">
        <v>106</v>
      </c>
      <c r="J594" s="59">
        <v>41812</v>
      </c>
      <c r="K594" t="s">
        <v>230</v>
      </c>
      <c r="L594">
        <v>22.5</v>
      </c>
    </row>
    <row r="595" spans="1:12" x14ac:dyDescent="0.2">
      <c r="A595" t="s">
        <v>111</v>
      </c>
      <c r="B595" t="s">
        <v>112</v>
      </c>
      <c r="C595" t="s">
        <v>99</v>
      </c>
      <c r="D595" t="s">
        <v>100</v>
      </c>
      <c r="E595" t="s">
        <v>113</v>
      </c>
      <c r="F595">
        <v>68.599999999999994</v>
      </c>
      <c r="G595">
        <v>79.7</v>
      </c>
      <c r="H595" t="s">
        <v>102</v>
      </c>
      <c r="I595" t="s">
        <v>106</v>
      </c>
      <c r="J595" s="59">
        <v>41756</v>
      </c>
      <c r="K595" t="s">
        <v>230</v>
      </c>
      <c r="L595">
        <v>68.599999999999994</v>
      </c>
    </row>
    <row r="596" spans="1:12" x14ac:dyDescent="0.2">
      <c r="A596" t="s">
        <v>111</v>
      </c>
      <c r="B596" t="s">
        <v>112</v>
      </c>
      <c r="C596" t="s">
        <v>99</v>
      </c>
      <c r="D596" t="s">
        <v>100</v>
      </c>
      <c r="E596" t="s">
        <v>113</v>
      </c>
      <c r="F596">
        <v>69.2</v>
      </c>
      <c r="G596">
        <v>79</v>
      </c>
      <c r="H596" t="s">
        <v>102</v>
      </c>
      <c r="I596" t="s">
        <v>106</v>
      </c>
      <c r="J596" s="59">
        <v>41812</v>
      </c>
      <c r="K596" t="s">
        <v>230</v>
      </c>
      <c r="L596">
        <v>69.2</v>
      </c>
    </row>
    <row r="597" spans="1:12" x14ac:dyDescent="0.2">
      <c r="A597" t="s">
        <v>111</v>
      </c>
      <c r="B597" t="s">
        <v>112</v>
      </c>
      <c r="C597" t="s">
        <v>99</v>
      </c>
      <c r="D597" t="s">
        <v>100</v>
      </c>
      <c r="E597" t="s">
        <v>113</v>
      </c>
      <c r="F597">
        <v>67.8</v>
      </c>
      <c r="G597">
        <v>81.400000000000006</v>
      </c>
      <c r="H597" t="s">
        <v>102</v>
      </c>
      <c r="I597" t="s">
        <v>106</v>
      </c>
      <c r="J597" s="59">
        <v>41833</v>
      </c>
      <c r="K597" t="s">
        <v>230</v>
      </c>
      <c r="L597">
        <v>67.8</v>
      </c>
    </row>
    <row r="598" spans="1:12" x14ac:dyDescent="0.2">
      <c r="A598" t="s">
        <v>111</v>
      </c>
      <c r="B598" t="s">
        <v>112</v>
      </c>
      <c r="C598" t="s">
        <v>99</v>
      </c>
      <c r="D598" t="s">
        <v>100</v>
      </c>
      <c r="E598" t="s">
        <v>113</v>
      </c>
      <c r="F598">
        <v>67.7</v>
      </c>
      <c r="G598">
        <v>81.5</v>
      </c>
      <c r="H598" t="s">
        <v>102</v>
      </c>
      <c r="I598" t="s">
        <v>106</v>
      </c>
      <c r="J598" s="59">
        <v>41868</v>
      </c>
      <c r="K598" t="s">
        <v>230</v>
      </c>
      <c r="L598">
        <v>67.7</v>
      </c>
    </row>
    <row r="599" spans="1:12" x14ac:dyDescent="0.2">
      <c r="A599" t="s">
        <v>111</v>
      </c>
      <c r="B599" t="s">
        <v>112</v>
      </c>
      <c r="C599" t="s">
        <v>99</v>
      </c>
      <c r="D599" t="s">
        <v>100</v>
      </c>
      <c r="E599" t="s">
        <v>50</v>
      </c>
      <c r="F599">
        <v>418.8</v>
      </c>
      <c r="G599">
        <v>84.7</v>
      </c>
      <c r="H599" t="s">
        <v>102</v>
      </c>
      <c r="I599" t="s">
        <v>106</v>
      </c>
      <c r="J599" s="59">
        <v>41756</v>
      </c>
      <c r="K599" t="s">
        <v>230</v>
      </c>
      <c r="L599">
        <v>418.8</v>
      </c>
    </row>
    <row r="600" spans="1:12" x14ac:dyDescent="0.2">
      <c r="A600" t="s">
        <v>111</v>
      </c>
      <c r="B600" t="s">
        <v>112</v>
      </c>
      <c r="C600" t="s">
        <v>99</v>
      </c>
      <c r="D600" t="s">
        <v>100</v>
      </c>
      <c r="E600" t="s">
        <v>50</v>
      </c>
      <c r="F600">
        <v>399.7</v>
      </c>
      <c r="G600">
        <v>88.8</v>
      </c>
      <c r="H600" t="s">
        <v>102</v>
      </c>
      <c r="I600" t="s">
        <v>106</v>
      </c>
      <c r="J600" s="59">
        <v>41812</v>
      </c>
      <c r="K600" t="s">
        <v>230</v>
      </c>
      <c r="L600">
        <v>399.7</v>
      </c>
    </row>
    <row r="601" spans="1:12" x14ac:dyDescent="0.2">
      <c r="A601" t="s">
        <v>111</v>
      </c>
      <c r="B601" t="s">
        <v>112</v>
      </c>
      <c r="C601" t="s">
        <v>99</v>
      </c>
      <c r="D601" t="s">
        <v>100</v>
      </c>
      <c r="E601" t="s">
        <v>50</v>
      </c>
      <c r="F601">
        <v>401.6</v>
      </c>
      <c r="G601">
        <v>89</v>
      </c>
      <c r="H601" t="s">
        <v>102</v>
      </c>
      <c r="I601" t="s">
        <v>106</v>
      </c>
      <c r="J601" s="59">
        <v>41868</v>
      </c>
      <c r="K601" t="s">
        <v>230</v>
      </c>
      <c r="L601">
        <v>401.6</v>
      </c>
    </row>
    <row r="602" spans="1:12" x14ac:dyDescent="0.2">
      <c r="A602" t="s">
        <v>111</v>
      </c>
      <c r="B602" t="s">
        <v>112</v>
      </c>
      <c r="C602" t="s">
        <v>99</v>
      </c>
      <c r="D602" t="s">
        <v>100</v>
      </c>
      <c r="E602" t="s">
        <v>52</v>
      </c>
      <c r="F602">
        <v>620.79999999999995</v>
      </c>
      <c r="G602">
        <v>89.6</v>
      </c>
      <c r="H602" t="s">
        <v>102</v>
      </c>
      <c r="I602" t="s">
        <v>106</v>
      </c>
      <c r="J602" s="59">
        <v>41833</v>
      </c>
      <c r="K602" t="s">
        <v>230</v>
      </c>
      <c r="L602">
        <v>620.79999999999995</v>
      </c>
    </row>
    <row r="603" spans="1:12" x14ac:dyDescent="0.2">
      <c r="A603" t="s">
        <v>111</v>
      </c>
      <c r="B603" t="s">
        <v>112</v>
      </c>
      <c r="C603" t="s">
        <v>99</v>
      </c>
      <c r="D603" t="s">
        <v>100</v>
      </c>
      <c r="E603" t="s">
        <v>155</v>
      </c>
      <c r="F603">
        <v>286.10000000000002</v>
      </c>
      <c r="G603">
        <v>86.9</v>
      </c>
      <c r="H603" t="s">
        <v>102</v>
      </c>
      <c r="I603" t="s">
        <v>244</v>
      </c>
      <c r="J603" s="59">
        <v>41822</v>
      </c>
      <c r="K603" t="s">
        <v>230</v>
      </c>
      <c r="L603">
        <v>286.10000000000002</v>
      </c>
    </row>
    <row r="604" spans="1:12" x14ac:dyDescent="0.2">
      <c r="A604" t="s">
        <v>111</v>
      </c>
      <c r="B604" t="s">
        <v>112</v>
      </c>
      <c r="C604" t="s">
        <v>99</v>
      </c>
      <c r="D604" t="s">
        <v>100</v>
      </c>
      <c r="E604" t="s">
        <v>46</v>
      </c>
      <c r="F604">
        <v>565.5</v>
      </c>
      <c r="G604">
        <v>86.9</v>
      </c>
      <c r="H604" t="s">
        <v>102</v>
      </c>
      <c r="I604" t="s">
        <v>246</v>
      </c>
      <c r="J604" s="59">
        <v>41829</v>
      </c>
      <c r="K604" t="s">
        <v>230</v>
      </c>
      <c r="L604">
        <v>565.5</v>
      </c>
    </row>
    <row r="605" spans="1:12" x14ac:dyDescent="0.2">
      <c r="A605" t="s">
        <v>423</v>
      </c>
      <c r="B605" t="s">
        <v>424</v>
      </c>
      <c r="C605" t="s">
        <v>99</v>
      </c>
      <c r="D605" t="s">
        <v>100</v>
      </c>
      <c r="E605" t="s">
        <v>46</v>
      </c>
      <c r="F605">
        <v>591.29999999999995</v>
      </c>
      <c r="G605">
        <v>78.7</v>
      </c>
      <c r="H605" t="s">
        <v>138</v>
      </c>
      <c r="I605" t="s">
        <v>246</v>
      </c>
      <c r="J605" s="59">
        <v>41829</v>
      </c>
      <c r="K605" t="s">
        <v>425</v>
      </c>
      <c r="L605">
        <v>591.29999999999995</v>
      </c>
    </row>
    <row r="606" spans="1:12" x14ac:dyDescent="0.2">
      <c r="A606" t="s">
        <v>423</v>
      </c>
      <c r="B606" t="s">
        <v>424</v>
      </c>
      <c r="C606" t="s">
        <v>99</v>
      </c>
      <c r="D606" t="s">
        <v>100</v>
      </c>
      <c r="E606" t="s">
        <v>46</v>
      </c>
      <c r="F606">
        <v>596.70000000000005</v>
      </c>
      <c r="G606">
        <v>78</v>
      </c>
      <c r="H606" t="s">
        <v>138</v>
      </c>
      <c r="I606" t="s">
        <v>103</v>
      </c>
      <c r="J606" s="59">
        <v>41851</v>
      </c>
      <c r="K606" t="s">
        <v>425</v>
      </c>
      <c r="L606">
        <v>596.70000000000005</v>
      </c>
    </row>
    <row r="607" spans="1:12" x14ac:dyDescent="0.2">
      <c r="A607" t="s">
        <v>111</v>
      </c>
      <c r="B607" t="s">
        <v>114</v>
      </c>
      <c r="C607" t="s">
        <v>99</v>
      </c>
      <c r="D607" t="s">
        <v>100</v>
      </c>
      <c r="E607" t="s">
        <v>44</v>
      </c>
      <c r="F607">
        <v>165.8</v>
      </c>
      <c r="G607">
        <v>79.099999999999994</v>
      </c>
      <c r="H607" t="s">
        <v>115</v>
      </c>
      <c r="I607" t="s">
        <v>103</v>
      </c>
      <c r="J607" s="59">
        <v>41793</v>
      </c>
      <c r="K607" t="s">
        <v>426</v>
      </c>
      <c r="L607">
        <v>165.8</v>
      </c>
    </row>
    <row r="608" spans="1:12" x14ac:dyDescent="0.2">
      <c r="A608" t="s">
        <v>111</v>
      </c>
      <c r="B608" t="s">
        <v>114</v>
      </c>
      <c r="C608" t="s">
        <v>99</v>
      </c>
      <c r="D608" t="s">
        <v>100</v>
      </c>
      <c r="E608" t="s">
        <v>44</v>
      </c>
      <c r="F608">
        <v>169</v>
      </c>
      <c r="G608">
        <v>77.7</v>
      </c>
      <c r="H608" t="s">
        <v>115</v>
      </c>
      <c r="I608" t="s">
        <v>103</v>
      </c>
      <c r="J608" s="59">
        <v>41851</v>
      </c>
      <c r="K608" t="s">
        <v>426</v>
      </c>
      <c r="L608">
        <v>169</v>
      </c>
    </row>
    <row r="609" spans="1:12" x14ac:dyDescent="0.2">
      <c r="A609" t="s">
        <v>111</v>
      </c>
      <c r="B609" t="s">
        <v>114</v>
      </c>
      <c r="C609" t="s">
        <v>99</v>
      </c>
      <c r="D609" t="s">
        <v>100</v>
      </c>
      <c r="E609" t="s">
        <v>45</v>
      </c>
      <c r="F609">
        <v>333.3</v>
      </c>
      <c r="G609">
        <v>80.3</v>
      </c>
      <c r="H609" t="s">
        <v>115</v>
      </c>
      <c r="I609" t="s">
        <v>103</v>
      </c>
      <c r="J609" s="59">
        <v>41772</v>
      </c>
      <c r="K609" t="s">
        <v>426</v>
      </c>
      <c r="L609">
        <v>333.3</v>
      </c>
    </row>
    <row r="610" spans="1:12" x14ac:dyDescent="0.2">
      <c r="A610" t="s">
        <v>111</v>
      </c>
      <c r="B610" t="s">
        <v>114</v>
      </c>
      <c r="C610" t="s">
        <v>99</v>
      </c>
      <c r="D610" t="s">
        <v>100</v>
      </c>
      <c r="E610" t="s">
        <v>45</v>
      </c>
      <c r="F610">
        <v>328.8</v>
      </c>
      <c r="G610">
        <v>81.400000000000006</v>
      </c>
      <c r="H610" t="s">
        <v>115</v>
      </c>
      <c r="I610" t="s">
        <v>103</v>
      </c>
      <c r="J610" s="59">
        <v>41807</v>
      </c>
      <c r="K610" t="s">
        <v>426</v>
      </c>
      <c r="L610">
        <v>328.8</v>
      </c>
    </row>
    <row r="611" spans="1:12" x14ac:dyDescent="0.2">
      <c r="A611" t="s">
        <v>111</v>
      </c>
      <c r="B611" t="s">
        <v>114</v>
      </c>
      <c r="C611" t="s">
        <v>99</v>
      </c>
      <c r="D611" t="s">
        <v>100</v>
      </c>
      <c r="E611" t="s">
        <v>46</v>
      </c>
      <c r="F611">
        <v>694.7</v>
      </c>
      <c r="G611">
        <v>82.4</v>
      </c>
      <c r="H611" t="s">
        <v>115</v>
      </c>
      <c r="I611" t="s">
        <v>103</v>
      </c>
      <c r="J611" s="59">
        <v>41793</v>
      </c>
      <c r="K611" t="s">
        <v>426</v>
      </c>
      <c r="L611">
        <v>694.7</v>
      </c>
    </row>
    <row r="612" spans="1:12" x14ac:dyDescent="0.2">
      <c r="A612" t="s">
        <v>156</v>
      </c>
      <c r="B612" t="s">
        <v>157</v>
      </c>
      <c r="C612" t="s">
        <v>99</v>
      </c>
      <c r="D612" t="s">
        <v>100</v>
      </c>
      <c r="E612" t="s">
        <v>49</v>
      </c>
      <c r="F612">
        <v>21.8</v>
      </c>
      <c r="G612">
        <v>62.4</v>
      </c>
      <c r="H612" t="s">
        <v>138</v>
      </c>
      <c r="I612" t="s">
        <v>106</v>
      </c>
      <c r="J612" s="59">
        <v>41756</v>
      </c>
      <c r="K612" t="s">
        <v>20</v>
      </c>
      <c r="L612">
        <v>21.8</v>
      </c>
    </row>
    <row r="613" spans="1:12" x14ac:dyDescent="0.2">
      <c r="A613" t="s">
        <v>156</v>
      </c>
      <c r="B613" t="s">
        <v>157</v>
      </c>
      <c r="C613" t="s">
        <v>99</v>
      </c>
      <c r="D613" t="s">
        <v>100</v>
      </c>
      <c r="E613" t="s">
        <v>113</v>
      </c>
      <c r="F613">
        <v>67.69</v>
      </c>
      <c r="G613">
        <v>76.2</v>
      </c>
      <c r="H613" t="s">
        <v>138</v>
      </c>
      <c r="I613" t="s">
        <v>154</v>
      </c>
      <c r="J613" s="59">
        <v>41765</v>
      </c>
      <c r="K613" t="s">
        <v>20</v>
      </c>
      <c r="L613">
        <v>67.69</v>
      </c>
    </row>
    <row r="614" spans="1:12" x14ac:dyDescent="0.2">
      <c r="A614" t="s">
        <v>156</v>
      </c>
      <c r="B614" t="s">
        <v>157</v>
      </c>
      <c r="C614" t="s">
        <v>99</v>
      </c>
      <c r="D614" t="s">
        <v>100</v>
      </c>
      <c r="E614" t="s">
        <v>113</v>
      </c>
      <c r="F614">
        <v>69.010000000000005</v>
      </c>
      <c r="G614">
        <v>74.7</v>
      </c>
      <c r="H614" t="s">
        <v>138</v>
      </c>
      <c r="I614" t="s">
        <v>108</v>
      </c>
      <c r="J614" s="59">
        <v>41781</v>
      </c>
      <c r="K614" t="s">
        <v>20</v>
      </c>
      <c r="L614">
        <v>69.010000000000005</v>
      </c>
    </row>
    <row r="615" spans="1:12" x14ac:dyDescent="0.2">
      <c r="A615" t="s">
        <v>156</v>
      </c>
      <c r="B615" t="s">
        <v>157</v>
      </c>
      <c r="C615" t="s">
        <v>99</v>
      </c>
      <c r="D615" t="s">
        <v>100</v>
      </c>
      <c r="E615" t="s">
        <v>50</v>
      </c>
      <c r="F615">
        <v>442.79</v>
      </c>
      <c r="G615">
        <v>76.8</v>
      </c>
      <c r="H615" t="s">
        <v>138</v>
      </c>
      <c r="I615" t="s">
        <v>108</v>
      </c>
      <c r="J615" s="59">
        <v>41767</v>
      </c>
      <c r="K615" t="s">
        <v>20</v>
      </c>
      <c r="L615">
        <v>442.79</v>
      </c>
    </row>
    <row r="616" spans="1:12" x14ac:dyDescent="0.2">
      <c r="A616" t="s">
        <v>156</v>
      </c>
      <c r="B616" t="s">
        <v>157</v>
      </c>
      <c r="C616" t="s">
        <v>99</v>
      </c>
      <c r="D616" t="s">
        <v>100</v>
      </c>
      <c r="E616" t="s">
        <v>41</v>
      </c>
      <c r="F616">
        <v>13.91</v>
      </c>
      <c r="G616">
        <v>74.3</v>
      </c>
      <c r="H616" t="s">
        <v>138</v>
      </c>
      <c r="I616" t="s">
        <v>154</v>
      </c>
      <c r="J616" s="59">
        <v>41765</v>
      </c>
      <c r="K616" t="s">
        <v>20</v>
      </c>
      <c r="L616">
        <v>13.91</v>
      </c>
    </row>
    <row r="617" spans="1:12" x14ac:dyDescent="0.2">
      <c r="A617" t="s">
        <v>156</v>
      </c>
      <c r="B617" t="s">
        <v>157</v>
      </c>
      <c r="C617" t="s">
        <v>99</v>
      </c>
      <c r="D617" t="s">
        <v>100</v>
      </c>
      <c r="E617" t="s">
        <v>41</v>
      </c>
      <c r="F617">
        <v>13.5</v>
      </c>
      <c r="G617">
        <v>76.5</v>
      </c>
      <c r="H617" t="s">
        <v>138</v>
      </c>
      <c r="I617" t="s">
        <v>103</v>
      </c>
      <c r="J617" s="59">
        <v>41772</v>
      </c>
      <c r="K617" t="s">
        <v>20</v>
      </c>
      <c r="L617">
        <v>13.5</v>
      </c>
    </row>
    <row r="618" spans="1:12" x14ac:dyDescent="0.2">
      <c r="A618" t="s">
        <v>156</v>
      </c>
      <c r="B618" t="s">
        <v>157</v>
      </c>
      <c r="C618" t="s">
        <v>99</v>
      </c>
      <c r="D618" t="s">
        <v>100</v>
      </c>
      <c r="E618" t="s">
        <v>42</v>
      </c>
      <c r="F618">
        <v>28.7</v>
      </c>
      <c r="G618">
        <v>73.099999999999994</v>
      </c>
      <c r="H618" t="s">
        <v>138</v>
      </c>
      <c r="I618" t="s">
        <v>160</v>
      </c>
      <c r="J618" s="59">
        <v>41736</v>
      </c>
      <c r="K618" t="s">
        <v>20</v>
      </c>
      <c r="L618">
        <v>28.7</v>
      </c>
    </row>
    <row r="619" spans="1:12" x14ac:dyDescent="0.2">
      <c r="A619" t="s">
        <v>156</v>
      </c>
      <c r="B619" t="s">
        <v>157</v>
      </c>
      <c r="C619" t="s">
        <v>99</v>
      </c>
      <c r="D619" t="s">
        <v>100</v>
      </c>
      <c r="E619" t="s">
        <v>42</v>
      </c>
      <c r="F619">
        <v>28.25</v>
      </c>
      <c r="G619">
        <v>74.3</v>
      </c>
      <c r="H619" t="s">
        <v>138</v>
      </c>
      <c r="I619" t="s">
        <v>108</v>
      </c>
      <c r="J619" s="59">
        <v>41781</v>
      </c>
      <c r="K619" t="s">
        <v>20</v>
      </c>
      <c r="L619">
        <v>28.25</v>
      </c>
    </row>
    <row r="620" spans="1:12" x14ac:dyDescent="0.2">
      <c r="A620" t="s">
        <v>156</v>
      </c>
      <c r="B620" t="s">
        <v>157</v>
      </c>
      <c r="C620" t="s">
        <v>99</v>
      </c>
      <c r="D620" t="s">
        <v>100</v>
      </c>
      <c r="E620" t="s">
        <v>43</v>
      </c>
      <c r="F620">
        <v>61.6</v>
      </c>
      <c r="G620">
        <v>75.5</v>
      </c>
      <c r="H620" t="s">
        <v>138</v>
      </c>
      <c r="I620" t="s">
        <v>103</v>
      </c>
      <c r="J620" s="59">
        <v>41772</v>
      </c>
      <c r="K620" t="s">
        <v>20</v>
      </c>
      <c r="L620">
        <v>61.6</v>
      </c>
    </row>
    <row r="621" spans="1:12" x14ac:dyDescent="0.2">
      <c r="A621" t="s">
        <v>156</v>
      </c>
      <c r="B621" t="s">
        <v>157</v>
      </c>
      <c r="C621" t="s">
        <v>99</v>
      </c>
      <c r="D621" t="s">
        <v>100</v>
      </c>
      <c r="E621" t="s">
        <v>43</v>
      </c>
      <c r="F621">
        <v>60.5</v>
      </c>
      <c r="G621">
        <v>76.900000000000006</v>
      </c>
      <c r="H621" t="s">
        <v>138</v>
      </c>
      <c r="I621" t="s">
        <v>108</v>
      </c>
      <c r="J621" s="59">
        <v>41795</v>
      </c>
      <c r="K621" t="s">
        <v>20</v>
      </c>
      <c r="L621">
        <v>60.5</v>
      </c>
    </row>
    <row r="622" spans="1:12" x14ac:dyDescent="0.2">
      <c r="A622" t="s">
        <v>156</v>
      </c>
      <c r="B622" t="s">
        <v>157</v>
      </c>
      <c r="C622" t="s">
        <v>99</v>
      </c>
      <c r="D622" t="s">
        <v>100</v>
      </c>
      <c r="E622" t="s">
        <v>45</v>
      </c>
      <c r="F622">
        <v>317.2</v>
      </c>
      <c r="G622">
        <v>69.2</v>
      </c>
      <c r="H622" t="s">
        <v>138</v>
      </c>
      <c r="I622" t="s">
        <v>160</v>
      </c>
      <c r="J622" s="59">
        <v>41736</v>
      </c>
      <c r="K622" t="s">
        <v>20</v>
      </c>
      <c r="L622">
        <v>317.2</v>
      </c>
    </row>
    <row r="623" spans="1:12" x14ac:dyDescent="0.2">
      <c r="A623" t="s">
        <v>156</v>
      </c>
      <c r="B623" t="s">
        <v>157</v>
      </c>
      <c r="C623" t="s">
        <v>99</v>
      </c>
      <c r="D623" t="s">
        <v>100</v>
      </c>
      <c r="E623" t="s">
        <v>46</v>
      </c>
      <c r="F623">
        <v>668.51</v>
      </c>
      <c r="G623">
        <v>70.2</v>
      </c>
      <c r="H623" t="s">
        <v>138</v>
      </c>
      <c r="I623" t="s">
        <v>154</v>
      </c>
      <c r="J623" s="59">
        <v>41765</v>
      </c>
      <c r="K623" t="s">
        <v>20</v>
      </c>
      <c r="L623">
        <v>668.51</v>
      </c>
    </row>
    <row r="624" spans="1:12" x14ac:dyDescent="0.2">
      <c r="A624" t="s">
        <v>156</v>
      </c>
      <c r="B624" t="s">
        <v>157</v>
      </c>
      <c r="C624" t="s">
        <v>99</v>
      </c>
      <c r="D624" t="s">
        <v>105</v>
      </c>
      <c r="E624" t="s">
        <v>60</v>
      </c>
      <c r="F624">
        <v>19.04</v>
      </c>
      <c r="G624">
        <v>22.2</v>
      </c>
      <c r="H624" t="s">
        <v>138</v>
      </c>
      <c r="I624" t="s">
        <v>160</v>
      </c>
      <c r="J624" s="59">
        <v>41736</v>
      </c>
      <c r="K624" t="s">
        <v>20</v>
      </c>
      <c r="L624">
        <v>19.04</v>
      </c>
    </row>
    <row r="625" spans="1:12" x14ac:dyDescent="0.2">
      <c r="A625" t="s">
        <v>156</v>
      </c>
      <c r="B625" t="s">
        <v>157</v>
      </c>
      <c r="C625" t="s">
        <v>99</v>
      </c>
      <c r="D625" t="s">
        <v>105</v>
      </c>
      <c r="E625" t="s">
        <v>60</v>
      </c>
      <c r="F625">
        <v>23.53</v>
      </c>
      <c r="G625">
        <v>27.4</v>
      </c>
      <c r="H625" t="s">
        <v>138</v>
      </c>
      <c r="I625" t="s">
        <v>108</v>
      </c>
      <c r="J625" s="59">
        <v>41795</v>
      </c>
      <c r="K625" t="s">
        <v>20</v>
      </c>
      <c r="L625">
        <v>23.53</v>
      </c>
    </row>
    <row r="626" spans="1:12" x14ac:dyDescent="0.2">
      <c r="A626" t="s">
        <v>156</v>
      </c>
      <c r="B626" t="s">
        <v>157</v>
      </c>
      <c r="C626" t="s">
        <v>99</v>
      </c>
      <c r="D626" t="s">
        <v>105</v>
      </c>
      <c r="E626" t="s">
        <v>59</v>
      </c>
      <c r="F626">
        <v>17.690000000000001</v>
      </c>
      <c r="G626">
        <v>24.1</v>
      </c>
      <c r="H626" t="s">
        <v>138</v>
      </c>
      <c r="I626" t="s">
        <v>103</v>
      </c>
      <c r="J626" s="59">
        <v>41772</v>
      </c>
      <c r="K626" t="s">
        <v>20</v>
      </c>
      <c r="L626">
        <v>17.690000000000001</v>
      </c>
    </row>
    <row r="627" spans="1:12" x14ac:dyDescent="0.2">
      <c r="A627" t="s">
        <v>156</v>
      </c>
      <c r="B627" t="s">
        <v>157</v>
      </c>
      <c r="C627" t="s">
        <v>99</v>
      </c>
      <c r="D627" t="s">
        <v>105</v>
      </c>
      <c r="E627" t="s">
        <v>59</v>
      </c>
      <c r="F627">
        <v>16.440000000000001</v>
      </c>
      <c r="G627">
        <v>22.4</v>
      </c>
      <c r="H627" t="s">
        <v>138</v>
      </c>
      <c r="I627" t="s">
        <v>108</v>
      </c>
      <c r="J627" s="59">
        <v>41816</v>
      </c>
      <c r="K627" t="s">
        <v>20</v>
      </c>
      <c r="L627">
        <v>16.440000000000001</v>
      </c>
    </row>
    <row r="628" spans="1:12" x14ac:dyDescent="0.2">
      <c r="A628" t="s">
        <v>156</v>
      </c>
      <c r="B628" t="s">
        <v>157</v>
      </c>
      <c r="C628" t="s">
        <v>99</v>
      </c>
      <c r="D628" t="s">
        <v>105</v>
      </c>
      <c r="E628" t="s">
        <v>57</v>
      </c>
      <c r="F628">
        <v>7.12</v>
      </c>
      <c r="G628">
        <v>32.1</v>
      </c>
      <c r="H628" t="s">
        <v>138</v>
      </c>
      <c r="I628" t="s">
        <v>103</v>
      </c>
      <c r="J628" s="59">
        <v>41772</v>
      </c>
      <c r="K628" t="s">
        <v>20</v>
      </c>
      <c r="L628">
        <v>7.12</v>
      </c>
    </row>
    <row r="629" spans="1:12" x14ac:dyDescent="0.2">
      <c r="A629" t="s">
        <v>156</v>
      </c>
      <c r="B629" t="s">
        <v>157</v>
      </c>
      <c r="C629" t="s">
        <v>99</v>
      </c>
      <c r="D629" t="s">
        <v>105</v>
      </c>
      <c r="E629" t="s">
        <v>57</v>
      </c>
      <c r="F629">
        <v>7.53</v>
      </c>
      <c r="G629">
        <v>34</v>
      </c>
      <c r="H629" t="s">
        <v>138</v>
      </c>
      <c r="I629" t="s">
        <v>108</v>
      </c>
      <c r="J629" s="59">
        <v>41795</v>
      </c>
      <c r="K629" t="s">
        <v>20</v>
      </c>
      <c r="L629">
        <v>7.53</v>
      </c>
    </row>
    <row r="630" spans="1:12" x14ac:dyDescent="0.2">
      <c r="A630" t="s">
        <v>156</v>
      </c>
      <c r="B630" t="s">
        <v>157</v>
      </c>
      <c r="C630" t="s">
        <v>99</v>
      </c>
      <c r="D630" t="s">
        <v>105</v>
      </c>
      <c r="E630" t="s">
        <v>58</v>
      </c>
      <c r="F630">
        <v>15.48</v>
      </c>
      <c r="G630">
        <v>19.600000000000001</v>
      </c>
      <c r="H630" t="s">
        <v>138</v>
      </c>
      <c r="I630" t="s">
        <v>108</v>
      </c>
      <c r="J630" s="59">
        <v>41816</v>
      </c>
      <c r="K630" t="s">
        <v>20</v>
      </c>
      <c r="L630">
        <v>15.48</v>
      </c>
    </row>
    <row r="631" spans="1:12" x14ac:dyDescent="0.2">
      <c r="A631" t="s">
        <v>156</v>
      </c>
      <c r="B631" t="s">
        <v>157</v>
      </c>
      <c r="C631" t="s">
        <v>99</v>
      </c>
      <c r="D631" t="s">
        <v>105</v>
      </c>
      <c r="E631" t="s">
        <v>53</v>
      </c>
      <c r="F631">
        <v>4.96</v>
      </c>
      <c r="G631">
        <v>62.3</v>
      </c>
      <c r="H631" t="s">
        <v>138</v>
      </c>
      <c r="I631" t="s">
        <v>106</v>
      </c>
      <c r="J631" s="59">
        <v>41756</v>
      </c>
      <c r="K631" t="s">
        <v>20</v>
      </c>
      <c r="L631">
        <v>4.96</v>
      </c>
    </row>
    <row r="632" spans="1:12" x14ac:dyDescent="0.2">
      <c r="A632" t="s">
        <v>156</v>
      </c>
      <c r="B632" t="s">
        <v>157</v>
      </c>
      <c r="C632" t="s">
        <v>99</v>
      </c>
      <c r="D632" t="s">
        <v>105</v>
      </c>
      <c r="E632" t="s">
        <v>53</v>
      </c>
      <c r="F632">
        <v>4.54</v>
      </c>
      <c r="G632">
        <v>57</v>
      </c>
      <c r="H632" t="s">
        <v>138</v>
      </c>
      <c r="I632" t="s">
        <v>108</v>
      </c>
      <c r="J632" s="59">
        <v>41781</v>
      </c>
      <c r="K632" t="s">
        <v>20</v>
      </c>
      <c r="L632">
        <v>4.54</v>
      </c>
    </row>
    <row r="633" spans="1:12" x14ac:dyDescent="0.2">
      <c r="A633" t="s">
        <v>156</v>
      </c>
      <c r="B633" t="s">
        <v>157</v>
      </c>
      <c r="C633" t="s">
        <v>99</v>
      </c>
      <c r="D633" t="s">
        <v>105</v>
      </c>
      <c r="E633" t="s">
        <v>54</v>
      </c>
      <c r="F633">
        <v>9.86</v>
      </c>
      <c r="G633">
        <v>58.5</v>
      </c>
      <c r="H633" t="s">
        <v>138</v>
      </c>
      <c r="I633" t="s">
        <v>106</v>
      </c>
      <c r="J633" s="59">
        <v>41756</v>
      </c>
      <c r="K633" t="s">
        <v>20</v>
      </c>
      <c r="L633">
        <v>9.86</v>
      </c>
    </row>
    <row r="634" spans="1:12" x14ac:dyDescent="0.2">
      <c r="A634" t="s">
        <v>156</v>
      </c>
      <c r="B634" t="s">
        <v>157</v>
      </c>
      <c r="C634" t="s">
        <v>99</v>
      </c>
      <c r="D634" t="s">
        <v>105</v>
      </c>
      <c r="E634" t="s">
        <v>54</v>
      </c>
      <c r="F634">
        <v>10.029999999999999</v>
      </c>
      <c r="G634">
        <v>59.5</v>
      </c>
      <c r="H634" t="s">
        <v>138</v>
      </c>
      <c r="I634" t="s">
        <v>108</v>
      </c>
      <c r="J634" s="59">
        <v>41767</v>
      </c>
      <c r="K634" t="s">
        <v>20</v>
      </c>
      <c r="L634">
        <v>10.029999999999999</v>
      </c>
    </row>
    <row r="635" spans="1:12" x14ac:dyDescent="0.2">
      <c r="A635" t="s">
        <v>156</v>
      </c>
      <c r="B635" t="s">
        <v>157</v>
      </c>
      <c r="C635" t="s">
        <v>99</v>
      </c>
      <c r="D635" t="s">
        <v>105</v>
      </c>
      <c r="E635" t="s">
        <v>54</v>
      </c>
      <c r="F635">
        <v>10.4</v>
      </c>
      <c r="G635">
        <v>61.7</v>
      </c>
      <c r="H635" t="s">
        <v>138</v>
      </c>
      <c r="I635" t="s">
        <v>253</v>
      </c>
      <c r="J635" s="59">
        <v>41872</v>
      </c>
      <c r="K635" t="s">
        <v>20</v>
      </c>
      <c r="L635">
        <v>10.4</v>
      </c>
    </row>
    <row r="636" spans="1:12" x14ac:dyDescent="0.2">
      <c r="A636" t="s">
        <v>156</v>
      </c>
      <c r="B636" t="s">
        <v>157</v>
      </c>
      <c r="C636" t="s">
        <v>99</v>
      </c>
      <c r="D636" t="s">
        <v>105</v>
      </c>
      <c r="E636" t="s">
        <v>55</v>
      </c>
      <c r="F636">
        <v>1.45</v>
      </c>
      <c r="G636">
        <v>66.2</v>
      </c>
      <c r="H636" t="s">
        <v>138</v>
      </c>
      <c r="I636" t="s">
        <v>154</v>
      </c>
      <c r="J636" s="59">
        <v>41765</v>
      </c>
      <c r="K636" t="s">
        <v>20</v>
      </c>
      <c r="L636">
        <v>1.45</v>
      </c>
    </row>
    <row r="637" spans="1:12" x14ac:dyDescent="0.2">
      <c r="A637" t="s">
        <v>156</v>
      </c>
      <c r="B637" t="s">
        <v>157</v>
      </c>
      <c r="C637" t="s">
        <v>99</v>
      </c>
      <c r="D637" t="s">
        <v>105</v>
      </c>
      <c r="E637" t="s">
        <v>55</v>
      </c>
      <c r="F637">
        <v>1.45</v>
      </c>
      <c r="G637">
        <v>66.2</v>
      </c>
      <c r="H637" t="s">
        <v>138</v>
      </c>
      <c r="I637" t="s">
        <v>103</v>
      </c>
      <c r="J637" s="59">
        <v>41772</v>
      </c>
      <c r="K637" t="s">
        <v>20</v>
      </c>
      <c r="L637">
        <v>1.45</v>
      </c>
    </row>
    <row r="638" spans="1:12" x14ac:dyDescent="0.2">
      <c r="A638" t="s">
        <v>156</v>
      </c>
      <c r="B638" t="s">
        <v>157</v>
      </c>
      <c r="C638" t="s">
        <v>99</v>
      </c>
      <c r="D638" t="s">
        <v>105</v>
      </c>
      <c r="E638" t="s">
        <v>55</v>
      </c>
      <c r="F638">
        <v>1.45</v>
      </c>
      <c r="G638">
        <v>66.2</v>
      </c>
      <c r="H638" t="s">
        <v>138</v>
      </c>
      <c r="I638" t="s">
        <v>108</v>
      </c>
      <c r="J638" s="59">
        <v>41781</v>
      </c>
      <c r="K638" t="s">
        <v>20</v>
      </c>
      <c r="L638">
        <v>1.45</v>
      </c>
    </row>
    <row r="639" spans="1:12" x14ac:dyDescent="0.2">
      <c r="A639" t="s">
        <v>156</v>
      </c>
      <c r="B639" t="s">
        <v>157</v>
      </c>
      <c r="C639" t="s">
        <v>99</v>
      </c>
      <c r="D639" t="s">
        <v>105</v>
      </c>
      <c r="E639" t="s">
        <v>56</v>
      </c>
      <c r="F639">
        <v>1.4</v>
      </c>
      <c r="G639">
        <v>25.5</v>
      </c>
      <c r="H639" t="s">
        <v>138</v>
      </c>
      <c r="I639" t="s">
        <v>106</v>
      </c>
      <c r="J639" s="59">
        <v>41756</v>
      </c>
      <c r="K639" t="s">
        <v>20</v>
      </c>
      <c r="L639">
        <v>1.4</v>
      </c>
    </row>
    <row r="640" spans="1:12" x14ac:dyDescent="0.2">
      <c r="A640" t="s">
        <v>136</v>
      </c>
      <c r="B640" t="s">
        <v>137</v>
      </c>
      <c r="C640" t="s">
        <v>99</v>
      </c>
      <c r="D640" t="s">
        <v>100</v>
      </c>
      <c r="E640" t="s">
        <v>48</v>
      </c>
      <c r="F640">
        <v>2075.75</v>
      </c>
      <c r="G640">
        <v>81.099999999999994</v>
      </c>
      <c r="H640" t="s">
        <v>138</v>
      </c>
      <c r="I640" t="s">
        <v>119</v>
      </c>
      <c r="J640" s="59">
        <v>41777</v>
      </c>
      <c r="K640" t="s">
        <v>427</v>
      </c>
      <c r="L640">
        <v>2075.75</v>
      </c>
    </row>
    <row r="641" spans="1:12" x14ac:dyDescent="0.2">
      <c r="A641" t="s">
        <v>220</v>
      </c>
      <c r="B641" t="s">
        <v>221</v>
      </c>
      <c r="C641" t="s">
        <v>99</v>
      </c>
      <c r="D641" t="s">
        <v>100</v>
      </c>
      <c r="E641" t="s">
        <v>41</v>
      </c>
      <c r="F641">
        <v>12</v>
      </c>
      <c r="G641">
        <v>84.7</v>
      </c>
      <c r="H641" t="s">
        <v>222</v>
      </c>
      <c r="I641" t="s">
        <v>106</v>
      </c>
      <c r="J641" s="59">
        <v>41777</v>
      </c>
      <c r="K641" t="s">
        <v>428</v>
      </c>
      <c r="L641">
        <v>12</v>
      </c>
    </row>
    <row r="642" spans="1:12" x14ac:dyDescent="0.2">
      <c r="A642" t="s">
        <v>129</v>
      </c>
      <c r="B642" t="s">
        <v>130</v>
      </c>
      <c r="C642" t="s">
        <v>99</v>
      </c>
      <c r="D642" t="s">
        <v>100</v>
      </c>
      <c r="E642" t="s">
        <v>41</v>
      </c>
      <c r="F642">
        <v>12.71</v>
      </c>
      <c r="G642">
        <v>77</v>
      </c>
      <c r="H642" t="s">
        <v>131</v>
      </c>
      <c r="I642" t="s">
        <v>253</v>
      </c>
      <c r="J642" s="59">
        <v>41872</v>
      </c>
      <c r="K642" t="s">
        <v>18</v>
      </c>
      <c r="L642">
        <v>12.71</v>
      </c>
    </row>
    <row r="643" spans="1:12" x14ac:dyDescent="0.2">
      <c r="A643" t="s">
        <v>129</v>
      </c>
      <c r="B643" t="s">
        <v>130</v>
      </c>
      <c r="C643" t="s">
        <v>99</v>
      </c>
      <c r="D643" t="s">
        <v>100</v>
      </c>
      <c r="E643" t="s">
        <v>42</v>
      </c>
      <c r="F643">
        <v>25.93</v>
      </c>
      <c r="G643">
        <v>74.5</v>
      </c>
      <c r="H643" t="s">
        <v>131</v>
      </c>
      <c r="I643" t="s">
        <v>108</v>
      </c>
      <c r="J643" s="59">
        <v>41816</v>
      </c>
      <c r="K643" t="s">
        <v>18</v>
      </c>
      <c r="L643">
        <v>25.93</v>
      </c>
    </row>
    <row r="644" spans="1:12" x14ac:dyDescent="0.2">
      <c r="A644" t="s">
        <v>129</v>
      </c>
      <c r="B644" t="s">
        <v>130</v>
      </c>
      <c r="C644" t="s">
        <v>99</v>
      </c>
      <c r="D644" t="s">
        <v>100</v>
      </c>
      <c r="E644" t="s">
        <v>42</v>
      </c>
      <c r="F644">
        <v>25.2</v>
      </c>
      <c r="G644">
        <v>76.7</v>
      </c>
      <c r="H644" t="s">
        <v>131</v>
      </c>
      <c r="I644" t="s">
        <v>106</v>
      </c>
      <c r="J644" s="59">
        <v>41833</v>
      </c>
      <c r="K644" t="s">
        <v>18</v>
      </c>
      <c r="L644">
        <v>25.2</v>
      </c>
    </row>
    <row r="645" spans="1:12" x14ac:dyDescent="0.2">
      <c r="A645" t="s">
        <v>129</v>
      </c>
      <c r="B645" t="s">
        <v>130</v>
      </c>
      <c r="C645" t="s">
        <v>99</v>
      </c>
      <c r="D645" t="s">
        <v>100</v>
      </c>
      <c r="E645" t="s">
        <v>42</v>
      </c>
      <c r="F645">
        <v>25.52</v>
      </c>
      <c r="G645">
        <v>75.7</v>
      </c>
      <c r="H645" t="s">
        <v>131</v>
      </c>
      <c r="I645" t="s">
        <v>108</v>
      </c>
      <c r="J645" s="59">
        <v>41837</v>
      </c>
      <c r="K645" t="s">
        <v>18</v>
      </c>
      <c r="L645">
        <v>25.52</v>
      </c>
    </row>
    <row r="646" spans="1:12" x14ac:dyDescent="0.2">
      <c r="A646" t="s">
        <v>129</v>
      </c>
      <c r="B646" t="s">
        <v>130</v>
      </c>
      <c r="C646" t="s">
        <v>99</v>
      </c>
      <c r="D646" t="s">
        <v>100</v>
      </c>
      <c r="E646" t="s">
        <v>42</v>
      </c>
      <c r="F646">
        <v>25.7</v>
      </c>
      <c r="G646">
        <v>75.2</v>
      </c>
      <c r="H646" t="s">
        <v>131</v>
      </c>
      <c r="I646" t="s">
        <v>106</v>
      </c>
      <c r="J646" s="59">
        <v>41868</v>
      </c>
      <c r="K646" t="s">
        <v>18</v>
      </c>
      <c r="L646">
        <v>25.7</v>
      </c>
    </row>
    <row r="647" spans="1:12" x14ac:dyDescent="0.2">
      <c r="A647" t="s">
        <v>129</v>
      </c>
      <c r="B647" t="s">
        <v>130</v>
      </c>
      <c r="C647" t="s">
        <v>99</v>
      </c>
      <c r="D647" t="s">
        <v>100</v>
      </c>
      <c r="E647" t="s">
        <v>42</v>
      </c>
      <c r="F647">
        <v>25.52</v>
      </c>
      <c r="G647">
        <v>75.7</v>
      </c>
      <c r="H647" t="s">
        <v>131</v>
      </c>
      <c r="I647" t="s">
        <v>253</v>
      </c>
      <c r="J647" s="59">
        <v>41872</v>
      </c>
      <c r="K647" t="s">
        <v>18</v>
      </c>
      <c r="L647">
        <v>25.52</v>
      </c>
    </row>
    <row r="648" spans="1:12" x14ac:dyDescent="0.2">
      <c r="A648" t="s">
        <v>129</v>
      </c>
      <c r="B648" t="s">
        <v>130</v>
      </c>
      <c r="C648" t="s">
        <v>99</v>
      </c>
      <c r="D648" t="s">
        <v>100</v>
      </c>
      <c r="E648" t="s">
        <v>43</v>
      </c>
      <c r="F648">
        <v>58.7</v>
      </c>
      <c r="G648">
        <v>73.599999999999994</v>
      </c>
      <c r="H648" t="s">
        <v>131</v>
      </c>
      <c r="I648" t="s">
        <v>106</v>
      </c>
      <c r="J648" s="59">
        <v>41812</v>
      </c>
      <c r="K648" t="s">
        <v>18</v>
      </c>
      <c r="L648">
        <v>58.7</v>
      </c>
    </row>
    <row r="649" spans="1:12" x14ac:dyDescent="0.2">
      <c r="A649" t="s">
        <v>129</v>
      </c>
      <c r="B649" t="s">
        <v>130</v>
      </c>
      <c r="C649" t="s">
        <v>99</v>
      </c>
      <c r="D649" t="s">
        <v>100</v>
      </c>
      <c r="E649" t="s">
        <v>43</v>
      </c>
      <c r="F649">
        <v>56.2</v>
      </c>
      <c r="G649">
        <v>76.8</v>
      </c>
      <c r="H649" t="s">
        <v>131</v>
      </c>
      <c r="I649" t="s">
        <v>106</v>
      </c>
      <c r="J649" s="59">
        <v>41833</v>
      </c>
      <c r="K649" t="s">
        <v>18</v>
      </c>
      <c r="L649">
        <v>56.2</v>
      </c>
    </row>
    <row r="650" spans="1:12" x14ac:dyDescent="0.2">
      <c r="A650" t="s">
        <v>129</v>
      </c>
      <c r="B650" t="s">
        <v>130</v>
      </c>
      <c r="C650" t="s">
        <v>99</v>
      </c>
      <c r="D650" t="s">
        <v>100</v>
      </c>
      <c r="E650" t="s">
        <v>44</v>
      </c>
      <c r="F650">
        <v>135.80000000000001</v>
      </c>
      <c r="G650">
        <v>74.5</v>
      </c>
      <c r="H650" t="s">
        <v>131</v>
      </c>
      <c r="I650" t="s">
        <v>106</v>
      </c>
      <c r="J650" s="59">
        <v>41756</v>
      </c>
      <c r="K650" t="s">
        <v>18</v>
      </c>
      <c r="L650">
        <v>135.80000000000001</v>
      </c>
    </row>
    <row r="651" spans="1:12" x14ac:dyDescent="0.2">
      <c r="A651" t="s">
        <v>129</v>
      </c>
      <c r="B651" t="s">
        <v>130</v>
      </c>
      <c r="C651" t="s">
        <v>99</v>
      </c>
      <c r="D651" t="s">
        <v>100</v>
      </c>
      <c r="E651" t="s">
        <v>44</v>
      </c>
      <c r="F651">
        <v>134.6</v>
      </c>
      <c r="G651">
        <v>75.099999999999994</v>
      </c>
      <c r="H651" t="s">
        <v>131</v>
      </c>
      <c r="I651" t="s">
        <v>106</v>
      </c>
      <c r="J651" s="59">
        <v>41812</v>
      </c>
      <c r="K651" t="s">
        <v>18</v>
      </c>
      <c r="L651">
        <v>134.6</v>
      </c>
    </row>
    <row r="652" spans="1:12" x14ac:dyDescent="0.2">
      <c r="A652" t="s">
        <v>129</v>
      </c>
      <c r="B652" t="s">
        <v>130</v>
      </c>
      <c r="C652" t="s">
        <v>99</v>
      </c>
      <c r="D652" t="s">
        <v>100</v>
      </c>
      <c r="E652" t="s">
        <v>44</v>
      </c>
      <c r="F652">
        <v>134.79</v>
      </c>
      <c r="G652">
        <v>75</v>
      </c>
      <c r="H652" t="s">
        <v>131</v>
      </c>
      <c r="I652" t="s">
        <v>108</v>
      </c>
      <c r="J652" s="59">
        <v>41816</v>
      </c>
      <c r="K652" t="s">
        <v>18</v>
      </c>
      <c r="L652">
        <v>134.79</v>
      </c>
    </row>
    <row r="653" spans="1:12" x14ac:dyDescent="0.2">
      <c r="A653" t="s">
        <v>129</v>
      </c>
      <c r="B653" t="s">
        <v>130</v>
      </c>
      <c r="C653" t="s">
        <v>99</v>
      </c>
      <c r="D653" t="s">
        <v>100</v>
      </c>
      <c r="E653" t="s">
        <v>44</v>
      </c>
      <c r="F653">
        <v>131.19999999999999</v>
      </c>
      <c r="G653">
        <v>77.099999999999994</v>
      </c>
      <c r="H653" t="s">
        <v>131</v>
      </c>
      <c r="I653" t="s">
        <v>106</v>
      </c>
      <c r="J653" s="59">
        <v>41833</v>
      </c>
      <c r="K653" t="s">
        <v>18</v>
      </c>
      <c r="L653">
        <v>131.19999999999999</v>
      </c>
    </row>
    <row r="654" spans="1:12" x14ac:dyDescent="0.2">
      <c r="A654" t="s">
        <v>129</v>
      </c>
      <c r="B654" t="s">
        <v>130</v>
      </c>
      <c r="C654" t="s">
        <v>99</v>
      </c>
      <c r="D654" t="s">
        <v>100</v>
      </c>
      <c r="E654" t="s">
        <v>44</v>
      </c>
      <c r="F654">
        <v>131.41999999999999</v>
      </c>
      <c r="G654">
        <v>76.900000000000006</v>
      </c>
      <c r="H654" t="s">
        <v>131</v>
      </c>
      <c r="I654" t="s">
        <v>108</v>
      </c>
      <c r="J654" s="59">
        <v>41837</v>
      </c>
      <c r="K654" t="s">
        <v>18</v>
      </c>
      <c r="L654">
        <v>131.41999999999999</v>
      </c>
    </row>
    <row r="655" spans="1:12" x14ac:dyDescent="0.2">
      <c r="A655" t="s">
        <v>129</v>
      </c>
      <c r="B655" t="s">
        <v>130</v>
      </c>
      <c r="C655" t="s">
        <v>99</v>
      </c>
      <c r="D655" t="s">
        <v>100</v>
      </c>
      <c r="E655" t="s">
        <v>44</v>
      </c>
      <c r="F655">
        <v>130.6</v>
      </c>
      <c r="G655">
        <v>77.400000000000006</v>
      </c>
      <c r="H655" t="s">
        <v>131</v>
      </c>
      <c r="I655" t="s">
        <v>106</v>
      </c>
      <c r="J655" s="59">
        <v>41868</v>
      </c>
      <c r="K655" t="s">
        <v>18</v>
      </c>
      <c r="L655">
        <v>130.6</v>
      </c>
    </row>
    <row r="656" spans="1:12" x14ac:dyDescent="0.2">
      <c r="A656" t="s">
        <v>129</v>
      </c>
      <c r="B656" t="s">
        <v>130</v>
      </c>
      <c r="C656" t="s">
        <v>99</v>
      </c>
      <c r="D656" t="s">
        <v>100</v>
      </c>
      <c r="E656" t="s">
        <v>45</v>
      </c>
      <c r="F656">
        <v>292.3</v>
      </c>
      <c r="G656">
        <v>70.599999999999994</v>
      </c>
      <c r="H656" t="s">
        <v>131</v>
      </c>
      <c r="I656" t="s">
        <v>106</v>
      </c>
      <c r="J656" s="59">
        <v>41756</v>
      </c>
      <c r="K656" t="s">
        <v>18</v>
      </c>
      <c r="L656">
        <v>292.3</v>
      </c>
    </row>
    <row r="657" spans="1:12" x14ac:dyDescent="0.2">
      <c r="A657" t="s">
        <v>129</v>
      </c>
      <c r="B657" t="s">
        <v>130</v>
      </c>
      <c r="C657" t="s">
        <v>99</v>
      </c>
      <c r="D657" t="s">
        <v>100</v>
      </c>
      <c r="E657" t="s">
        <v>45</v>
      </c>
      <c r="F657">
        <v>287.3</v>
      </c>
      <c r="G657">
        <v>71.8</v>
      </c>
      <c r="H657" t="s">
        <v>131</v>
      </c>
      <c r="I657" t="s">
        <v>108</v>
      </c>
      <c r="J657" s="59">
        <v>41795</v>
      </c>
      <c r="K657" t="s">
        <v>18</v>
      </c>
      <c r="L657">
        <v>287.3</v>
      </c>
    </row>
    <row r="658" spans="1:12" x14ac:dyDescent="0.2">
      <c r="A658" t="s">
        <v>129</v>
      </c>
      <c r="B658" t="s">
        <v>130</v>
      </c>
      <c r="C658" t="s">
        <v>99</v>
      </c>
      <c r="D658" t="s">
        <v>100</v>
      </c>
      <c r="E658" t="s">
        <v>45</v>
      </c>
      <c r="F658">
        <v>281.8</v>
      </c>
      <c r="G658">
        <v>73.2</v>
      </c>
      <c r="H658" t="s">
        <v>131</v>
      </c>
      <c r="I658" t="s">
        <v>106</v>
      </c>
      <c r="J658" s="59">
        <v>41812</v>
      </c>
      <c r="K658" t="s">
        <v>18</v>
      </c>
      <c r="L658">
        <v>281.8</v>
      </c>
    </row>
    <row r="659" spans="1:12" x14ac:dyDescent="0.2">
      <c r="A659" t="s">
        <v>129</v>
      </c>
      <c r="B659" t="s">
        <v>130</v>
      </c>
      <c r="C659" t="s">
        <v>99</v>
      </c>
      <c r="D659" t="s">
        <v>100</v>
      </c>
      <c r="E659" t="s">
        <v>155</v>
      </c>
      <c r="F659">
        <v>298.8</v>
      </c>
      <c r="G659">
        <v>74.7</v>
      </c>
      <c r="H659" t="s">
        <v>131</v>
      </c>
      <c r="I659" t="s">
        <v>244</v>
      </c>
      <c r="J659" s="59">
        <v>41822</v>
      </c>
      <c r="K659" t="s">
        <v>18</v>
      </c>
      <c r="L659">
        <v>298.8</v>
      </c>
    </row>
    <row r="660" spans="1:12" x14ac:dyDescent="0.2">
      <c r="A660" t="s">
        <v>129</v>
      </c>
      <c r="B660" t="s">
        <v>130</v>
      </c>
      <c r="C660" t="s">
        <v>99</v>
      </c>
      <c r="D660" t="s">
        <v>100</v>
      </c>
      <c r="E660" t="s">
        <v>46</v>
      </c>
      <c r="F660">
        <v>624.5</v>
      </c>
      <c r="G660">
        <v>70.599999999999994</v>
      </c>
      <c r="H660" t="s">
        <v>131</v>
      </c>
      <c r="I660" t="s">
        <v>246</v>
      </c>
      <c r="J660" s="59">
        <v>41829</v>
      </c>
      <c r="K660" t="s">
        <v>18</v>
      </c>
      <c r="L660">
        <v>624.5</v>
      </c>
    </row>
    <row r="661" spans="1:12" x14ac:dyDescent="0.2">
      <c r="A661" t="s">
        <v>429</v>
      </c>
      <c r="B661" t="s">
        <v>430</v>
      </c>
      <c r="C661" t="s">
        <v>99</v>
      </c>
      <c r="D661" t="s">
        <v>100</v>
      </c>
      <c r="E661" t="s">
        <v>41</v>
      </c>
      <c r="F661">
        <v>12.72</v>
      </c>
      <c r="G661">
        <v>86.5</v>
      </c>
      <c r="H661" t="s">
        <v>122</v>
      </c>
      <c r="I661" t="s">
        <v>353</v>
      </c>
      <c r="J661" s="59">
        <v>41813</v>
      </c>
      <c r="K661" t="s">
        <v>431</v>
      </c>
      <c r="L661">
        <v>12.72</v>
      </c>
    </row>
    <row r="662" spans="1:12" x14ac:dyDescent="0.2">
      <c r="A662" t="s">
        <v>429</v>
      </c>
      <c r="B662" t="s">
        <v>430</v>
      </c>
      <c r="C662" t="s">
        <v>99</v>
      </c>
      <c r="D662" t="s">
        <v>100</v>
      </c>
      <c r="E662" t="s">
        <v>42</v>
      </c>
      <c r="F662">
        <v>25.89</v>
      </c>
      <c r="G662">
        <v>85.9</v>
      </c>
      <c r="H662" t="s">
        <v>122</v>
      </c>
      <c r="I662" t="s">
        <v>123</v>
      </c>
      <c r="J662" s="59">
        <v>41784</v>
      </c>
      <c r="K662" t="s">
        <v>431</v>
      </c>
      <c r="L662">
        <v>25.89</v>
      </c>
    </row>
    <row r="663" spans="1:12" x14ac:dyDescent="0.2">
      <c r="A663" t="s">
        <v>432</v>
      </c>
      <c r="B663" t="s">
        <v>433</v>
      </c>
      <c r="C663" t="s">
        <v>99</v>
      </c>
      <c r="D663" t="s">
        <v>100</v>
      </c>
      <c r="E663" t="s">
        <v>155</v>
      </c>
      <c r="F663">
        <v>331.4</v>
      </c>
      <c r="G663">
        <v>67.3</v>
      </c>
      <c r="H663" t="s">
        <v>131</v>
      </c>
      <c r="I663" t="s">
        <v>244</v>
      </c>
      <c r="J663" s="59">
        <v>41822</v>
      </c>
      <c r="K663" t="s">
        <v>434</v>
      </c>
      <c r="L663">
        <v>331.4</v>
      </c>
    </row>
    <row r="664" spans="1:12" x14ac:dyDescent="0.2">
      <c r="A664" t="s">
        <v>435</v>
      </c>
      <c r="B664" t="s">
        <v>436</v>
      </c>
      <c r="C664" t="s">
        <v>99</v>
      </c>
      <c r="D664" t="s">
        <v>100</v>
      </c>
      <c r="E664" t="s">
        <v>42</v>
      </c>
      <c r="F664">
        <v>31.03</v>
      </c>
      <c r="G664">
        <v>69.8</v>
      </c>
      <c r="H664" t="s">
        <v>306</v>
      </c>
      <c r="I664" t="s">
        <v>123</v>
      </c>
      <c r="J664" s="59">
        <v>41841</v>
      </c>
      <c r="K664" t="s">
        <v>437</v>
      </c>
      <c r="L664">
        <v>31.03</v>
      </c>
    </row>
    <row r="665" spans="1:12" x14ac:dyDescent="0.2">
      <c r="A665" t="s">
        <v>435</v>
      </c>
      <c r="B665" t="s">
        <v>436</v>
      </c>
      <c r="C665" t="s">
        <v>99</v>
      </c>
      <c r="D665" t="s">
        <v>100</v>
      </c>
      <c r="E665" t="s">
        <v>45</v>
      </c>
      <c r="F665">
        <v>343.16</v>
      </c>
      <c r="G665">
        <v>67.400000000000006</v>
      </c>
      <c r="H665" t="s">
        <v>306</v>
      </c>
      <c r="I665" t="s">
        <v>123</v>
      </c>
      <c r="J665" s="59">
        <v>41841</v>
      </c>
      <c r="K665" t="s">
        <v>437</v>
      </c>
      <c r="L665">
        <v>343.16</v>
      </c>
    </row>
    <row r="666" spans="1:12" x14ac:dyDescent="0.2">
      <c r="A666" t="s">
        <v>435</v>
      </c>
      <c r="B666" t="s">
        <v>436</v>
      </c>
      <c r="C666" t="s">
        <v>99</v>
      </c>
      <c r="D666" t="s">
        <v>105</v>
      </c>
      <c r="E666" t="s">
        <v>53</v>
      </c>
      <c r="F666">
        <v>3.05</v>
      </c>
      <c r="G666">
        <v>43.3</v>
      </c>
      <c r="H666" t="s">
        <v>306</v>
      </c>
      <c r="I666" t="s">
        <v>123</v>
      </c>
      <c r="J666" s="59">
        <v>41841</v>
      </c>
      <c r="K666" t="s">
        <v>437</v>
      </c>
      <c r="L666">
        <v>3.05</v>
      </c>
    </row>
    <row r="667" spans="1:12" x14ac:dyDescent="0.2">
      <c r="A667" t="s">
        <v>420</v>
      </c>
      <c r="B667" t="s">
        <v>436</v>
      </c>
      <c r="C667" t="s">
        <v>99</v>
      </c>
      <c r="D667" t="s">
        <v>100</v>
      </c>
      <c r="E667" t="s">
        <v>50</v>
      </c>
      <c r="F667">
        <v>434.3</v>
      </c>
      <c r="G667">
        <v>78.900000000000006</v>
      </c>
      <c r="H667" t="s">
        <v>138</v>
      </c>
      <c r="I667" t="s">
        <v>106</v>
      </c>
      <c r="J667" s="59">
        <v>41812</v>
      </c>
      <c r="K667" t="s">
        <v>438</v>
      </c>
      <c r="L667">
        <v>434.3</v>
      </c>
    </row>
    <row r="668" spans="1:12" x14ac:dyDescent="0.2">
      <c r="A668" t="s">
        <v>420</v>
      </c>
      <c r="B668" t="s">
        <v>436</v>
      </c>
      <c r="C668" t="s">
        <v>99</v>
      </c>
      <c r="D668" t="s">
        <v>100</v>
      </c>
      <c r="E668" t="s">
        <v>45</v>
      </c>
      <c r="F668">
        <v>282.02</v>
      </c>
      <c r="G668">
        <v>78.400000000000006</v>
      </c>
      <c r="H668" t="s">
        <v>138</v>
      </c>
      <c r="I668" t="s">
        <v>108</v>
      </c>
      <c r="J668" s="59">
        <v>41816</v>
      </c>
      <c r="K668" t="s">
        <v>438</v>
      </c>
      <c r="L668">
        <v>282.02</v>
      </c>
    </row>
    <row r="669" spans="1:12" x14ac:dyDescent="0.2">
      <c r="A669" t="s">
        <v>208</v>
      </c>
      <c r="B669" t="s">
        <v>209</v>
      </c>
      <c r="C669" t="s">
        <v>99</v>
      </c>
      <c r="D669" t="s">
        <v>100</v>
      </c>
      <c r="E669" t="s">
        <v>43</v>
      </c>
      <c r="F669">
        <v>59.33</v>
      </c>
      <c r="G669">
        <v>78.400000000000006</v>
      </c>
      <c r="H669" t="s">
        <v>138</v>
      </c>
      <c r="I669" t="s">
        <v>154</v>
      </c>
      <c r="J669" s="59">
        <v>41875</v>
      </c>
      <c r="K669" t="s">
        <v>439</v>
      </c>
      <c r="L669">
        <v>59.33</v>
      </c>
    </row>
    <row r="670" spans="1:12" x14ac:dyDescent="0.2">
      <c r="A670" t="s">
        <v>208</v>
      </c>
      <c r="B670" t="s">
        <v>209</v>
      </c>
      <c r="C670" t="s">
        <v>99</v>
      </c>
      <c r="D670" t="s">
        <v>100</v>
      </c>
      <c r="E670" t="s">
        <v>44</v>
      </c>
      <c r="F670">
        <v>140.6</v>
      </c>
      <c r="G670">
        <v>76.3</v>
      </c>
      <c r="H670" t="s">
        <v>138</v>
      </c>
      <c r="I670" t="s">
        <v>106</v>
      </c>
      <c r="J670" s="59">
        <v>41868</v>
      </c>
      <c r="K670" t="s">
        <v>439</v>
      </c>
      <c r="L670">
        <v>140.6</v>
      </c>
    </row>
    <row r="671" spans="1:12" x14ac:dyDescent="0.2">
      <c r="A671" t="s">
        <v>208</v>
      </c>
      <c r="B671" t="s">
        <v>209</v>
      </c>
      <c r="C671" t="s">
        <v>99</v>
      </c>
      <c r="D671" t="s">
        <v>100</v>
      </c>
      <c r="E671" t="s">
        <v>45</v>
      </c>
      <c r="F671">
        <v>306.8</v>
      </c>
      <c r="G671">
        <v>71.5</v>
      </c>
      <c r="H671" t="s">
        <v>138</v>
      </c>
      <c r="I671" t="s">
        <v>106</v>
      </c>
      <c r="J671" s="59">
        <v>41812</v>
      </c>
      <c r="K671" t="s">
        <v>439</v>
      </c>
      <c r="L671">
        <v>306.8</v>
      </c>
    </row>
    <row r="672" spans="1:12" x14ac:dyDescent="0.2">
      <c r="A672" t="s">
        <v>208</v>
      </c>
      <c r="B672" t="s">
        <v>209</v>
      </c>
      <c r="C672" t="s">
        <v>99</v>
      </c>
      <c r="D672" t="s">
        <v>100</v>
      </c>
      <c r="E672" t="s">
        <v>45</v>
      </c>
      <c r="F672">
        <v>304.26</v>
      </c>
      <c r="G672">
        <v>72.099999999999994</v>
      </c>
      <c r="H672" t="s">
        <v>138</v>
      </c>
      <c r="I672" t="s">
        <v>281</v>
      </c>
      <c r="J672" s="59">
        <v>41813</v>
      </c>
      <c r="K672" t="s">
        <v>439</v>
      </c>
      <c r="L672">
        <v>304.26</v>
      </c>
    </row>
    <row r="673" spans="1:12" x14ac:dyDescent="0.2">
      <c r="A673" t="s">
        <v>208</v>
      </c>
      <c r="B673" t="s">
        <v>209</v>
      </c>
      <c r="C673" t="s">
        <v>99</v>
      </c>
      <c r="D673" t="s">
        <v>100</v>
      </c>
      <c r="E673" t="s">
        <v>45</v>
      </c>
      <c r="F673">
        <v>302.10000000000002</v>
      </c>
      <c r="G673">
        <v>72.599999999999994</v>
      </c>
      <c r="H673" t="s">
        <v>138</v>
      </c>
      <c r="I673" t="s">
        <v>154</v>
      </c>
      <c r="J673" s="59">
        <v>41819</v>
      </c>
      <c r="K673" t="s">
        <v>439</v>
      </c>
      <c r="L673">
        <v>302.10000000000002</v>
      </c>
    </row>
    <row r="674" spans="1:12" x14ac:dyDescent="0.2">
      <c r="A674" t="s">
        <v>208</v>
      </c>
      <c r="B674" t="s">
        <v>209</v>
      </c>
      <c r="C674" t="s">
        <v>99</v>
      </c>
      <c r="D674" t="s">
        <v>100</v>
      </c>
      <c r="E674" t="s">
        <v>45</v>
      </c>
      <c r="F674">
        <v>304.73</v>
      </c>
      <c r="G674">
        <v>72</v>
      </c>
      <c r="H674" t="s">
        <v>138</v>
      </c>
      <c r="I674" t="s">
        <v>154</v>
      </c>
      <c r="J674" s="59">
        <v>41875</v>
      </c>
      <c r="K674" t="s">
        <v>439</v>
      </c>
      <c r="L674">
        <v>304.73</v>
      </c>
    </row>
    <row r="675" spans="1:12" x14ac:dyDescent="0.2">
      <c r="A675" t="s">
        <v>208</v>
      </c>
      <c r="B675" t="s">
        <v>209</v>
      </c>
      <c r="C675" t="s">
        <v>99</v>
      </c>
      <c r="D675" t="s">
        <v>100</v>
      </c>
      <c r="E675" t="s">
        <v>45</v>
      </c>
      <c r="F675">
        <v>297.94</v>
      </c>
      <c r="G675">
        <v>73.599999999999994</v>
      </c>
      <c r="H675" t="s">
        <v>138</v>
      </c>
      <c r="I675" t="s">
        <v>254</v>
      </c>
      <c r="J675" s="59">
        <v>41893</v>
      </c>
      <c r="K675" t="s">
        <v>439</v>
      </c>
      <c r="L675">
        <v>297.94</v>
      </c>
    </row>
    <row r="676" spans="1:12" x14ac:dyDescent="0.2">
      <c r="A676" t="s">
        <v>208</v>
      </c>
      <c r="B676" t="s">
        <v>209</v>
      </c>
      <c r="C676" t="s">
        <v>99</v>
      </c>
      <c r="D676" t="s">
        <v>100</v>
      </c>
      <c r="E676" t="s">
        <v>155</v>
      </c>
      <c r="F676">
        <v>324.2</v>
      </c>
      <c r="G676">
        <v>73.2</v>
      </c>
      <c r="H676" t="s">
        <v>138</v>
      </c>
      <c r="I676" t="s">
        <v>244</v>
      </c>
      <c r="J676" s="59">
        <v>41822</v>
      </c>
      <c r="K676" t="s">
        <v>439</v>
      </c>
      <c r="L676">
        <v>324.2</v>
      </c>
    </row>
    <row r="677" spans="1:12" x14ac:dyDescent="0.2">
      <c r="A677" t="s">
        <v>208</v>
      </c>
      <c r="B677" t="s">
        <v>209</v>
      </c>
      <c r="C677" t="s">
        <v>99</v>
      </c>
      <c r="D677" t="s">
        <v>100</v>
      </c>
      <c r="E677" t="s">
        <v>46</v>
      </c>
      <c r="F677">
        <v>689.83</v>
      </c>
      <c r="G677">
        <v>68</v>
      </c>
      <c r="H677" t="s">
        <v>138</v>
      </c>
      <c r="I677" t="s">
        <v>108</v>
      </c>
      <c r="J677" s="59">
        <v>41767</v>
      </c>
      <c r="K677" t="s">
        <v>439</v>
      </c>
      <c r="L677">
        <v>689.83</v>
      </c>
    </row>
    <row r="678" spans="1:12" x14ac:dyDescent="0.2">
      <c r="A678" t="s">
        <v>208</v>
      </c>
      <c r="B678" t="s">
        <v>209</v>
      </c>
      <c r="C678" t="s">
        <v>99</v>
      </c>
      <c r="D678" t="s">
        <v>100</v>
      </c>
      <c r="E678" t="s">
        <v>46</v>
      </c>
      <c r="F678">
        <v>675.14</v>
      </c>
      <c r="G678">
        <v>69.5</v>
      </c>
      <c r="H678" t="s">
        <v>138</v>
      </c>
      <c r="I678" t="s">
        <v>106</v>
      </c>
      <c r="J678" s="59">
        <v>41777</v>
      </c>
      <c r="K678" t="s">
        <v>439</v>
      </c>
      <c r="L678">
        <v>675.14</v>
      </c>
    </row>
    <row r="679" spans="1:12" x14ac:dyDescent="0.2">
      <c r="A679" t="s">
        <v>208</v>
      </c>
      <c r="B679" t="s">
        <v>209</v>
      </c>
      <c r="C679" t="s">
        <v>99</v>
      </c>
      <c r="D679" t="s">
        <v>100</v>
      </c>
      <c r="E679" t="s">
        <v>46</v>
      </c>
      <c r="F679">
        <v>680.7</v>
      </c>
      <c r="G679">
        <v>68.900000000000006</v>
      </c>
      <c r="H679" t="s">
        <v>138</v>
      </c>
      <c r="I679" t="s">
        <v>108</v>
      </c>
      <c r="J679" s="59">
        <v>41816</v>
      </c>
      <c r="K679" t="s">
        <v>439</v>
      </c>
      <c r="L679">
        <v>680.7</v>
      </c>
    </row>
    <row r="680" spans="1:12" x14ac:dyDescent="0.2">
      <c r="A680" t="s">
        <v>208</v>
      </c>
      <c r="B680" t="s">
        <v>209</v>
      </c>
      <c r="C680" t="s">
        <v>99</v>
      </c>
      <c r="D680" t="s">
        <v>100</v>
      </c>
      <c r="E680" t="s">
        <v>46</v>
      </c>
      <c r="F680">
        <v>670.56</v>
      </c>
      <c r="G680">
        <v>70</v>
      </c>
      <c r="H680" t="s">
        <v>138</v>
      </c>
      <c r="I680" t="s">
        <v>316</v>
      </c>
      <c r="J680" s="59">
        <v>41851</v>
      </c>
      <c r="K680" t="s">
        <v>439</v>
      </c>
      <c r="L680">
        <v>670.56</v>
      </c>
    </row>
    <row r="681" spans="1:12" x14ac:dyDescent="0.2">
      <c r="A681" t="s">
        <v>208</v>
      </c>
      <c r="B681" t="s">
        <v>209</v>
      </c>
      <c r="C681" t="s">
        <v>99</v>
      </c>
      <c r="D681" t="s">
        <v>100</v>
      </c>
      <c r="E681" t="s">
        <v>48</v>
      </c>
      <c r="F681">
        <v>2502.3000000000002</v>
      </c>
      <c r="G681">
        <v>67.3</v>
      </c>
      <c r="H681" t="s">
        <v>138</v>
      </c>
      <c r="I681" t="s">
        <v>249</v>
      </c>
      <c r="J681" s="59">
        <v>41883</v>
      </c>
      <c r="K681" t="s">
        <v>439</v>
      </c>
      <c r="L681">
        <v>2502.3000000000002</v>
      </c>
    </row>
    <row r="682" spans="1:12" x14ac:dyDescent="0.2">
      <c r="A682" t="s">
        <v>192</v>
      </c>
      <c r="B682" t="s">
        <v>193</v>
      </c>
      <c r="C682" t="s">
        <v>99</v>
      </c>
      <c r="D682" t="s">
        <v>100</v>
      </c>
      <c r="E682" t="s">
        <v>42</v>
      </c>
      <c r="F682">
        <v>27.22</v>
      </c>
      <c r="G682">
        <v>71</v>
      </c>
      <c r="H682" t="s">
        <v>131</v>
      </c>
      <c r="I682" t="s">
        <v>108</v>
      </c>
      <c r="J682" s="59">
        <v>41837</v>
      </c>
      <c r="K682" t="s">
        <v>440</v>
      </c>
      <c r="L682">
        <v>27.22</v>
      </c>
    </row>
    <row r="683" spans="1:12" x14ac:dyDescent="0.2">
      <c r="A683" t="s">
        <v>192</v>
      </c>
      <c r="B683" t="s">
        <v>193</v>
      </c>
      <c r="C683" t="s">
        <v>99</v>
      </c>
      <c r="D683" t="s">
        <v>100</v>
      </c>
      <c r="E683" t="s">
        <v>43</v>
      </c>
      <c r="F683">
        <v>61.91</v>
      </c>
      <c r="G683">
        <v>69.7</v>
      </c>
      <c r="H683" t="s">
        <v>131</v>
      </c>
      <c r="I683" t="s">
        <v>106</v>
      </c>
      <c r="J683" s="59">
        <v>41777</v>
      </c>
      <c r="K683" t="s">
        <v>440</v>
      </c>
      <c r="L683">
        <v>61.91</v>
      </c>
    </row>
    <row r="684" spans="1:12" x14ac:dyDescent="0.2">
      <c r="A684" t="s">
        <v>192</v>
      </c>
      <c r="B684" t="s">
        <v>193</v>
      </c>
      <c r="C684" t="s">
        <v>99</v>
      </c>
      <c r="D684" t="s">
        <v>100</v>
      </c>
      <c r="E684" t="s">
        <v>44</v>
      </c>
      <c r="F684">
        <v>140.30000000000001</v>
      </c>
      <c r="G684">
        <v>72.099999999999994</v>
      </c>
      <c r="H684" t="s">
        <v>131</v>
      </c>
      <c r="I684" t="s">
        <v>106</v>
      </c>
      <c r="J684" s="59">
        <v>41812</v>
      </c>
      <c r="K684" t="s">
        <v>440</v>
      </c>
      <c r="L684">
        <v>140.30000000000001</v>
      </c>
    </row>
    <row r="685" spans="1:12" x14ac:dyDescent="0.2">
      <c r="A685" t="s">
        <v>192</v>
      </c>
      <c r="B685" t="s">
        <v>193</v>
      </c>
      <c r="C685" t="s">
        <v>99</v>
      </c>
      <c r="D685" t="s">
        <v>100</v>
      </c>
      <c r="E685" t="s">
        <v>44</v>
      </c>
      <c r="F685">
        <v>139.59</v>
      </c>
      <c r="G685">
        <v>72.400000000000006</v>
      </c>
      <c r="H685" t="s">
        <v>131</v>
      </c>
      <c r="I685" t="s">
        <v>108</v>
      </c>
      <c r="J685" s="59">
        <v>41816</v>
      </c>
      <c r="K685" t="s">
        <v>440</v>
      </c>
      <c r="L685">
        <v>139.59</v>
      </c>
    </row>
    <row r="686" spans="1:12" x14ac:dyDescent="0.2">
      <c r="A686" t="s">
        <v>192</v>
      </c>
      <c r="B686" t="s">
        <v>193</v>
      </c>
      <c r="C686" t="s">
        <v>99</v>
      </c>
      <c r="D686" t="s">
        <v>100</v>
      </c>
      <c r="E686" t="s">
        <v>44</v>
      </c>
      <c r="F686">
        <v>138.58000000000001</v>
      </c>
      <c r="G686">
        <v>73</v>
      </c>
      <c r="H686" t="s">
        <v>131</v>
      </c>
      <c r="I686" t="s">
        <v>108</v>
      </c>
      <c r="J686" s="59">
        <v>41837</v>
      </c>
      <c r="K686" t="s">
        <v>440</v>
      </c>
      <c r="L686">
        <v>138.58000000000001</v>
      </c>
    </row>
    <row r="687" spans="1:12" x14ac:dyDescent="0.2">
      <c r="A687" t="s">
        <v>192</v>
      </c>
      <c r="B687" t="s">
        <v>193</v>
      </c>
      <c r="C687" t="s">
        <v>99</v>
      </c>
      <c r="D687" t="s">
        <v>100</v>
      </c>
      <c r="E687" t="s">
        <v>44</v>
      </c>
      <c r="F687">
        <v>135.80000000000001</v>
      </c>
      <c r="G687">
        <v>74.5</v>
      </c>
      <c r="H687" t="s">
        <v>131</v>
      </c>
      <c r="I687" t="s">
        <v>106</v>
      </c>
      <c r="J687" s="59">
        <v>41868</v>
      </c>
      <c r="K687" t="s">
        <v>440</v>
      </c>
      <c r="L687">
        <v>135.80000000000001</v>
      </c>
    </row>
    <row r="688" spans="1:12" x14ac:dyDescent="0.2">
      <c r="A688" t="s">
        <v>192</v>
      </c>
      <c r="B688" t="s">
        <v>193</v>
      </c>
      <c r="C688" t="s">
        <v>99</v>
      </c>
      <c r="D688" t="s">
        <v>100</v>
      </c>
      <c r="E688" t="s">
        <v>45</v>
      </c>
      <c r="F688">
        <v>300.72000000000003</v>
      </c>
      <c r="G688">
        <v>68.400000000000006</v>
      </c>
      <c r="H688" t="s">
        <v>131</v>
      </c>
      <c r="I688" t="s">
        <v>106</v>
      </c>
      <c r="J688" s="59">
        <v>41777</v>
      </c>
      <c r="K688" t="s">
        <v>440</v>
      </c>
      <c r="L688">
        <v>300.72000000000003</v>
      </c>
    </row>
    <row r="689" spans="1:12" x14ac:dyDescent="0.2">
      <c r="A689" t="s">
        <v>192</v>
      </c>
      <c r="B689" t="s">
        <v>193</v>
      </c>
      <c r="C689" t="s">
        <v>99</v>
      </c>
      <c r="D689" t="s">
        <v>100</v>
      </c>
      <c r="E689" t="s">
        <v>45</v>
      </c>
      <c r="F689">
        <v>294.2</v>
      </c>
      <c r="G689">
        <v>70</v>
      </c>
      <c r="H689" t="s">
        <v>131</v>
      </c>
      <c r="I689" t="s">
        <v>106</v>
      </c>
      <c r="J689" s="59">
        <v>41868</v>
      </c>
      <c r="K689" t="s">
        <v>440</v>
      </c>
      <c r="L689">
        <v>294.2</v>
      </c>
    </row>
    <row r="690" spans="1:12" x14ac:dyDescent="0.2">
      <c r="A690" t="s">
        <v>192</v>
      </c>
      <c r="B690" t="s">
        <v>193</v>
      </c>
      <c r="C690" t="s">
        <v>99</v>
      </c>
      <c r="D690" t="s">
        <v>100</v>
      </c>
      <c r="E690" t="s">
        <v>46</v>
      </c>
      <c r="F690">
        <v>656.3</v>
      </c>
      <c r="G690">
        <v>67</v>
      </c>
      <c r="H690" t="s">
        <v>131</v>
      </c>
      <c r="I690" t="s">
        <v>246</v>
      </c>
      <c r="J690" s="59">
        <v>41829</v>
      </c>
      <c r="K690" t="s">
        <v>440</v>
      </c>
      <c r="L690">
        <v>656.3</v>
      </c>
    </row>
    <row r="691" spans="1:12" x14ac:dyDescent="0.2">
      <c r="A691" t="s">
        <v>132</v>
      </c>
      <c r="B691" t="s">
        <v>133</v>
      </c>
      <c r="C691" t="s">
        <v>99</v>
      </c>
      <c r="D691" t="s">
        <v>100</v>
      </c>
      <c r="E691" t="s">
        <v>46</v>
      </c>
      <c r="F691">
        <v>569.38</v>
      </c>
      <c r="G691">
        <v>77.3</v>
      </c>
      <c r="H691" t="s">
        <v>131</v>
      </c>
      <c r="I691" t="s">
        <v>106</v>
      </c>
      <c r="J691" s="59">
        <v>41777</v>
      </c>
      <c r="K691" t="s">
        <v>441</v>
      </c>
      <c r="L691">
        <v>569.38</v>
      </c>
    </row>
    <row r="692" spans="1:12" x14ac:dyDescent="0.2">
      <c r="A692" t="s">
        <v>132</v>
      </c>
      <c r="B692" t="s">
        <v>133</v>
      </c>
      <c r="C692" t="s">
        <v>99</v>
      </c>
      <c r="D692" t="s">
        <v>100</v>
      </c>
      <c r="E692" t="s">
        <v>46</v>
      </c>
      <c r="F692">
        <v>559.6</v>
      </c>
      <c r="G692">
        <v>78.599999999999994</v>
      </c>
      <c r="H692" t="s">
        <v>131</v>
      </c>
      <c r="I692" t="s">
        <v>246</v>
      </c>
      <c r="J692" s="59">
        <v>41829</v>
      </c>
      <c r="K692" t="s">
        <v>441</v>
      </c>
      <c r="L692">
        <v>559.6</v>
      </c>
    </row>
    <row r="693" spans="1:12" x14ac:dyDescent="0.2">
      <c r="A693" t="s">
        <v>132</v>
      </c>
      <c r="B693" t="s">
        <v>133</v>
      </c>
      <c r="C693" t="s">
        <v>99</v>
      </c>
      <c r="D693" t="s">
        <v>100</v>
      </c>
      <c r="E693" t="s">
        <v>48</v>
      </c>
      <c r="F693">
        <v>2014.8</v>
      </c>
      <c r="G693">
        <v>78.400000000000006</v>
      </c>
      <c r="H693" t="s">
        <v>131</v>
      </c>
      <c r="I693" t="s">
        <v>261</v>
      </c>
      <c r="J693" s="59">
        <v>41818</v>
      </c>
      <c r="K693" t="s">
        <v>441</v>
      </c>
      <c r="L693">
        <v>2014.8</v>
      </c>
    </row>
    <row r="694" spans="1:12" x14ac:dyDescent="0.2">
      <c r="A694" t="s">
        <v>132</v>
      </c>
      <c r="B694" t="s">
        <v>133</v>
      </c>
      <c r="C694" t="s">
        <v>99</v>
      </c>
      <c r="D694" t="s">
        <v>100</v>
      </c>
      <c r="E694" t="s">
        <v>48</v>
      </c>
      <c r="F694">
        <v>1985.1</v>
      </c>
      <c r="G694">
        <v>79.599999999999994</v>
      </c>
      <c r="H694" t="s">
        <v>131</v>
      </c>
      <c r="I694" t="s">
        <v>249</v>
      </c>
      <c r="J694" s="59">
        <v>41883</v>
      </c>
      <c r="K694" t="s">
        <v>441</v>
      </c>
      <c r="L694">
        <v>1985.1</v>
      </c>
    </row>
    <row r="695" spans="1:12" x14ac:dyDescent="0.2">
      <c r="A695" t="s">
        <v>442</v>
      </c>
      <c r="B695" t="s">
        <v>443</v>
      </c>
      <c r="C695" t="s">
        <v>99</v>
      </c>
      <c r="D695" t="s">
        <v>100</v>
      </c>
      <c r="E695" t="s">
        <v>50</v>
      </c>
      <c r="F695">
        <v>419.7</v>
      </c>
      <c r="G695">
        <v>79.900000000000006</v>
      </c>
      <c r="H695" t="s">
        <v>118</v>
      </c>
      <c r="I695" t="s">
        <v>106</v>
      </c>
      <c r="J695" s="59">
        <v>41812</v>
      </c>
      <c r="K695" t="s">
        <v>444</v>
      </c>
      <c r="L695">
        <v>419.7</v>
      </c>
    </row>
    <row r="696" spans="1:12" x14ac:dyDescent="0.2">
      <c r="A696" t="s">
        <v>442</v>
      </c>
      <c r="B696" t="s">
        <v>443</v>
      </c>
      <c r="C696" t="s">
        <v>99</v>
      </c>
      <c r="D696" t="s">
        <v>100</v>
      </c>
      <c r="E696" t="s">
        <v>155</v>
      </c>
      <c r="F696">
        <v>291.2</v>
      </c>
      <c r="G696">
        <v>80.3</v>
      </c>
      <c r="H696" t="s">
        <v>118</v>
      </c>
      <c r="I696" t="s">
        <v>244</v>
      </c>
      <c r="J696" s="59">
        <v>41822</v>
      </c>
      <c r="K696" t="s">
        <v>444</v>
      </c>
      <c r="L696">
        <v>291.2</v>
      </c>
    </row>
    <row r="697" spans="1:12" x14ac:dyDescent="0.2">
      <c r="A697" t="s">
        <v>442</v>
      </c>
      <c r="B697" t="s">
        <v>443</v>
      </c>
      <c r="C697" t="s">
        <v>99</v>
      </c>
      <c r="D697" t="s">
        <v>100</v>
      </c>
      <c r="E697" t="s">
        <v>46</v>
      </c>
      <c r="F697">
        <v>570.29999999999995</v>
      </c>
      <c r="G697">
        <v>81</v>
      </c>
      <c r="H697" t="s">
        <v>118</v>
      </c>
      <c r="I697" t="s">
        <v>246</v>
      </c>
      <c r="J697" s="59">
        <v>41829</v>
      </c>
      <c r="K697" t="s">
        <v>444</v>
      </c>
      <c r="L697">
        <v>570.29999999999995</v>
      </c>
    </row>
    <row r="698" spans="1:12" x14ac:dyDescent="0.2">
      <c r="A698" t="s">
        <v>333</v>
      </c>
      <c r="B698" t="s">
        <v>443</v>
      </c>
      <c r="C698" t="s">
        <v>99</v>
      </c>
      <c r="D698" t="s">
        <v>100</v>
      </c>
      <c r="E698" t="s">
        <v>44</v>
      </c>
      <c r="F698">
        <v>130.1</v>
      </c>
      <c r="G698">
        <v>82.5</v>
      </c>
      <c r="H698" t="s">
        <v>138</v>
      </c>
      <c r="I698" t="s">
        <v>106</v>
      </c>
      <c r="J698" s="59">
        <v>41868</v>
      </c>
      <c r="K698" t="s">
        <v>445</v>
      </c>
      <c r="L698">
        <v>130.1</v>
      </c>
    </row>
    <row r="699" spans="1:12" x14ac:dyDescent="0.2">
      <c r="A699" t="s">
        <v>333</v>
      </c>
      <c r="B699" t="s">
        <v>443</v>
      </c>
      <c r="C699" t="s">
        <v>99</v>
      </c>
      <c r="D699" t="s">
        <v>100</v>
      </c>
      <c r="E699" t="s">
        <v>47</v>
      </c>
      <c r="F699">
        <v>946.9</v>
      </c>
      <c r="G699">
        <v>85.2</v>
      </c>
      <c r="H699" t="s">
        <v>138</v>
      </c>
      <c r="I699" t="s">
        <v>106</v>
      </c>
      <c r="J699" s="59">
        <v>41868</v>
      </c>
      <c r="K699" t="s">
        <v>445</v>
      </c>
      <c r="L699">
        <v>946.9</v>
      </c>
    </row>
    <row r="700" spans="1:12" x14ac:dyDescent="0.2">
      <c r="A700" t="s">
        <v>333</v>
      </c>
      <c r="B700" t="s">
        <v>443</v>
      </c>
      <c r="C700" t="s">
        <v>99</v>
      </c>
      <c r="D700" t="s">
        <v>100</v>
      </c>
      <c r="E700" t="s">
        <v>48</v>
      </c>
      <c r="F700">
        <v>1900.1</v>
      </c>
      <c r="G700">
        <v>88.6</v>
      </c>
      <c r="H700" t="s">
        <v>138</v>
      </c>
      <c r="I700" t="s">
        <v>249</v>
      </c>
      <c r="J700" s="59">
        <v>41883</v>
      </c>
      <c r="K700" t="s">
        <v>445</v>
      </c>
      <c r="L700">
        <v>1900.1</v>
      </c>
    </row>
    <row r="701" spans="1:12" x14ac:dyDescent="0.2">
      <c r="A701" t="s">
        <v>333</v>
      </c>
      <c r="B701" t="s">
        <v>443</v>
      </c>
      <c r="C701" t="s">
        <v>99</v>
      </c>
      <c r="D701" t="s">
        <v>105</v>
      </c>
      <c r="E701" t="s">
        <v>60</v>
      </c>
      <c r="F701">
        <v>28.79</v>
      </c>
      <c r="G701">
        <v>33.5</v>
      </c>
      <c r="H701" t="s">
        <v>138</v>
      </c>
      <c r="I701" t="s">
        <v>106</v>
      </c>
      <c r="J701" s="59">
        <v>41868</v>
      </c>
      <c r="K701" t="s">
        <v>445</v>
      </c>
      <c r="L701">
        <v>28.79</v>
      </c>
    </row>
    <row r="702" spans="1:12" x14ac:dyDescent="0.2">
      <c r="A702" t="s">
        <v>333</v>
      </c>
      <c r="B702" t="s">
        <v>443</v>
      </c>
      <c r="C702" t="s">
        <v>99</v>
      </c>
      <c r="D702" t="s">
        <v>105</v>
      </c>
      <c r="E702" t="s">
        <v>54</v>
      </c>
      <c r="F702">
        <v>9.39</v>
      </c>
      <c r="G702">
        <v>55.7</v>
      </c>
      <c r="H702" t="s">
        <v>138</v>
      </c>
      <c r="I702" t="s">
        <v>106</v>
      </c>
      <c r="J702" s="59">
        <v>41868</v>
      </c>
      <c r="K702" t="s">
        <v>445</v>
      </c>
      <c r="L702">
        <v>9.39</v>
      </c>
    </row>
    <row r="703" spans="1:12" x14ac:dyDescent="0.2">
      <c r="A703" t="s">
        <v>308</v>
      </c>
      <c r="B703" t="s">
        <v>446</v>
      </c>
      <c r="C703" t="s">
        <v>99</v>
      </c>
      <c r="D703" t="s">
        <v>100</v>
      </c>
      <c r="E703" t="s">
        <v>155</v>
      </c>
      <c r="F703">
        <v>331</v>
      </c>
      <c r="G703">
        <v>71.2</v>
      </c>
      <c r="H703" t="s">
        <v>138</v>
      </c>
      <c r="I703" t="s">
        <v>244</v>
      </c>
      <c r="J703" s="59">
        <v>41822</v>
      </c>
      <c r="K703" t="s">
        <v>447</v>
      </c>
      <c r="L703">
        <v>331</v>
      </c>
    </row>
    <row r="704" spans="1:12" x14ac:dyDescent="0.2">
      <c r="A704" t="s">
        <v>308</v>
      </c>
      <c r="B704" t="s">
        <v>446</v>
      </c>
      <c r="C704" t="s">
        <v>99</v>
      </c>
      <c r="D704" t="s">
        <v>100</v>
      </c>
      <c r="E704" t="s">
        <v>46</v>
      </c>
      <c r="F704">
        <v>645.20000000000005</v>
      </c>
      <c r="G704">
        <v>72.2</v>
      </c>
      <c r="H704" t="s">
        <v>138</v>
      </c>
      <c r="I704" t="s">
        <v>246</v>
      </c>
      <c r="J704" s="59">
        <v>41829</v>
      </c>
      <c r="K704" t="s">
        <v>447</v>
      </c>
      <c r="L704">
        <v>645.20000000000005</v>
      </c>
    </row>
    <row r="705" spans="1:12" x14ac:dyDescent="0.2">
      <c r="A705" t="s">
        <v>448</v>
      </c>
      <c r="B705" t="s">
        <v>449</v>
      </c>
      <c r="C705" t="s">
        <v>99</v>
      </c>
      <c r="D705" t="s">
        <v>100</v>
      </c>
      <c r="E705" t="s">
        <v>50</v>
      </c>
      <c r="F705">
        <v>452.9</v>
      </c>
      <c r="G705">
        <v>69.599999999999994</v>
      </c>
      <c r="H705" t="s">
        <v>131</v>
      </c>
      <c r="I705" t="s">
        <v>106</v>
      </c>
      <c r="J705" s="59">
        <v>41868</v>
      </c>
      <c r="K705" t="s">
        <v>450</v>
      </c>
      <c r="L705">
        <v>452.9</v>
      </c>
    </row>
    <row r="706" spans="1:12" x14ac:dyDescent="0.2">
      <c r="A706" t="s">
        <v>448</v>
      </c>
      <c r="B706" t="s">
        <v>449</v>
      </c>
      <c r="C706" t="s">
        <v>99</v>
      </c>
      <c r="D706" t="s">
        <v>100</v>
      </c>
      <c r="E706" t="s">
        <v>41</v>
      </c>
      <c r="F706">
        <v>13.5</v>
      </c>
      <c r="G706">
        <v>72.5</v>
      </c>
      <c r="H706" t="s">
        <v>131</v>
      </c>
      <c r="I706" t="s">
        <v>106</v>
      </c>
      <c r="J706" s="59">
        <v>41868</v>
      </c>
      <c r="K706" t="s">
        <v>450</v>
      </c>
      <c r="L706">
        <v>13.5</v>
      </c>
    </row>
    <row r="707" spans="1:12" x14ac:dyDescent="0.2">
      <c r="A707" t="s">
        <v>448</v>
      </c>
      <c r="B707" t="s">
        <v>449</v>
      </c>
      <c r="C707" t="s">
        <v>99</v>
      </c>
      <c r="D707" t="s">
        <v>100</v>
      </c>
      <c r="E707" t="s">
        <v>155</v>
      </c>
      <c r="F707">
        <v>291.5</v>
      </c>
      <c r="G707">
        <v>76.7</v>
      </c>
      <c r="H707" t="s">
        <v>131</v>
      </c>
      <c r="I707" t="s">
        <v>244</v>
      </c>
      <c r="J707" s="59">
        <v>41822</v>
      </c>
      <c r="K707" t="s">
        <v>450</v>
      </c>
      <c r="L707">
        <v>291.5</v>
      </c>
    </row>
    <row r="708" spans="1:12" x14ac:dyDescent="0.2">
      <c r="A708" t="s">
        <v>448</v>
      </c>
      <c r="B708" t="s">
        <v>449</v>
      </c>
      <c r="C708" t="s">
        <v>99</v>
      </c>
      <c r="D708" t="s">
        <v>100</v>
      </c>
      <c r="E708" t="s">
        <v>46</v>
      </c>
      <c r="F708">
        <v>572.4</v>
      </c>
      <c r="G708">
        <v>77.2</v>
      </c>
      <c r="H708" t="s">
        <v>131</v>
      </c>
      <c r="I708" t="s">
        <v>246</v>
      </c>
      <c r="J708" s="59">
        <v>41829</v>
      </c>
      <c r="K708" t="s">
        <v>450</v>
      </c>
      <c r="L708">
        <v>572.4</v>
      </c>
    </row>
    <row r="709" spans="1:12" x14ac:dyDescent="0.2">
      <c r="A709" t="s">
        <v>448</v>
      </c>
      <c r="B709" t="s">
        <v>449</v>
      </c>
      <c r="C709" t="s">
        <v>99</v>
      </c>
      <c r="D709" t="s">
        <v>100</v>
      </c>
      <c r="E709" t="s">
        <v>47</v>
      </c>
      <c r="F709">
        <v>994.7</v>
      </c>
      <c r="G709">
        <v>76.5</v>
      </c>
      <c r="H709" t="s">
        <v>131</v>
      </c>
      <c r="I709" t="s">
        <v>106</v>
      </c>
      <c r="J709" s="59">
        <v>41868</v>
      </c>
      <c r="K709" t="s">
        <v>450</v>
      </c>
      <c r="L709">
        <v>994.7</v>
      </c>
    </row>
    <row r="710" spans="1:12" x14ac:dyDescent="0.2">
      <c r="A710" t="s">
        <v>451</v>
      </c>
      <c r="B710" t="s">
        <v>452</v>
      </c>
      <c r="C710" t="s">
        <v>99</v>
      </c>
      <c r="D710" t="s">
        <v>100</v>
      </c>
      <c r="E710" t="s">
        <v>155</v>
      </c>
      <c r="F710">
        <v>272.77999999999997</v>
      </c>
      <c r="G710">
        <v>82</v>
      </c>
      <c r="H710" t="s">
        <v>131</v>
      </c>
      <c r="I710" t="s">
        <v>259</v>
      </c>
      <c r="J710" s="59">
        <v>41846</v>
      </c>
      <c r="K710" t="s">
        <v>453</v>
      </c>
      <c r="L710">
        <v>272.77999999999997</v>
      </c>
    </row>
    <row r="711" spans="1:12" x14ac:dyDescent="0.2">
      <c r="A711" t="s">
        <v>451</v>
      </c>
      <c r="B711" t="s">
        <v>452</v>
      </c>
      <c r="C711" t="s">
        <v>99</v>
      </c>
      <c r="D711" t="s">
        <v>100</v>
      </c>
      <c r="E711" t="s">
        <v>46</v>
      </c>
      <c r="F711">
        <v>522.11</v>
      </c>
      <c r="G711">
        <v>84.7</v>
      </c>
      <c r="H711" t="s">
        <v>131</v>
      </c>
      <c r="I711" t="s">
        <v>316</v>
      </c>
      <c r="J711" s="59">
        <v>41851</v>
      </c>
      <c r="K711" t="s">
        <v>453</v>
      </c>
      <c r="L711">
        <v>522.11</v>
      </c>
    </row>
    <row r="712" spans="1:12" x14ac:dyDescent="0.2">
      <c r="A712" t="s">
        <v>451</v>
      </c>
      <c r="B712" t="s">
        <v>452</v>
      </c>
      <c r="C712" t="s">
        <v>99</v>
      </c>
      <c r="D712" t="s">
        <v>100</v>
      </c>
      <c r="E712" t="s">
        <v>47</v>
      </c>
      <c r="F712">
        <v>924.44</v>
      </c>
      <c r="G712">
        <v>82.3</v>
      </c>
      <c r="H712" t="s">
        <v>131</v>
      </c>
      <c r="I712" t="s">
        <v>254</v>
      </c>
      <c r="J712" s="59">
        <v>41893</v>
      </c>
      <c r="K712" t="s">
        <v>453</v>
      </c>
      <c r="L712">
        <v>924.44</v>
      </c>
    </row>
    <row r="713" spans="1:12" x14ac:dyDescent="0.2">
      <c r="A713" t="s">
        <v>212</v>
      </c>
      <c r="B713" t="s">
        <v>213</v>
      </c>
      <c r="C713" t="s">
        <v>99</v>
      </c>
      <c r="D713" t="s">
        <v>100</v>
      </c>
      <c r="E713" t="s">
        <v>41</v>
      </c>
      <c r="F713">
        <v>14.28</v>
      </c>
      <c r="G713">
        <v>68.599999999999994</v>
      </c>
      <c r="H713" t="s">
        <v>131</v>
      </c>
      <c r="I713" t="s">
        <v>108</v>
      </c>
      <c r="J713" s="59">
        <v>41816</v>
      </c>
      <c r="K713" t="s">
        <v>454</v>
      </c>
      <c r="L713">
        <v>14.28</v>
      </c>
    </row>
    <row r="714" spans="1:12" x14ac:dyDescent="0.2">
      <c r="A714" t="s">
        <v>212</v>
      </c>
      <c r="B714" t="s">
        <v>213</v>
      </c>
      <c r="C714" t="s">
        <v>99</v>
      </c>
      <c r="D714" t="s">
        <v>100</v>
      </c>
      <c r="E714" t="s">
        <v>43</v>
      </c>
      <c r="F714">
        <v>61.93</v>
      </c>
      <c r="G714">
        <v>69.7</v>
      </c>
      <c r="H714" t="s">
        <v>131</v>
      </c>
      <c r="I714" t="s">
        <v>108</v>
      </c>
      <c r="J714" s="59">
        <v>41781</v>
      </c>
      <c r="K714" t="s">
        <v>454</v>
      </c>
      <c r="L714">
        <v>61.93</v>
      </c>
    </row>
    <row r="715" spans="1:12" x14ac:dyDescent="0.2">
      <c r="A715" t="s">
        <v>212</v>
      </c>
      <c r="B715" t="s">
        <v>213</v>
      </c>
      <c r="C715" t="s">
        <v>99</v>
      </c>
      <c r="D715" t="s">
        <v>100</v>
      </c>
      <c r="E715" t="s">
        <v>43</v>
      </c>
      <c r="F715">
        <v>63.3</v>
      </c>
      <c r="G715">
        <v>68.2</v>
      </c>
      <c r="H715" t="s">
        <v>131</v>
      </c>
      <c r="I715" t="s">
        <v>253</v>
      </c>
      <c r="J715" s="59">
        <v>41872</v>
      </c>
      <c r="K715" t="s">
        <v>454</v>
      </c>
      <c r="L715">
        <v>63.3</v>
      </c>
    </row>
    <row r="716" spans="1:12" x14ac:dyDescent="0.2">
      <c r="A716" t="s">
        <v>212</v>
      </c>
      <c r="B716" t="s">
        <v>213</v>
      </c>
      <c r="C716" t="s">
        <v>99</v>
      </c>
      <c r="D716" t="s">
        <v>100</v>
      </c>
      <c r="E716" t="s">
        <v>44</v>
      </c>
      <c r="F716">
        <v>150.5</v>
      </c>
      <c r="G716">
        <v>67.2</v>
      </c>
      <c r="H716" t="s">
        <v>131</v>
      </c>
      <c r="I716" t="s">
        <v>106</v>
      </c>
      <c r="J716" s="59">
        <v>41756</v>
      </c>
      <c r="K716" t="s">
        <v>454</v>
      </c>
      <c r="L716">
        <v>150.5</v>
      </c>
    </row>
    <row r="717" spans="1:12" x14ac:dyDescent="0.2">
      <c r="A717" t="s">
        <v>212</v>
      </c>
      <c r="B717" t="s">
        <v>213</v>
      </c>
      <c r="C717" t="s">
        <v>99</v>
      </c>
      <c r="D717" t="s">
        <v>100</v>
      </c>
      <c r="E717" t="s">
        <v>44</v>
      </c>
      <c r="F717">
        <v>149</v>
      </c>
      <c r="G717">
        <v>67.900000000000006</v>
      </c>
      <c r="H717" t="s">
        <v>131</v>
      </c>
      <c r="I717" t="s">
        <v>106</v>
      </c>
      <c r="J717" s="59">
        <v>41812</v>
      </c>
      <c r="K717" t="s">
        <v>454</v>
      </c>
      <c r="L717">
        <v>149</v>
      </c>
    </row>
    <row r="718" spans="1:12" x14ac:dyDescent="0.2">
      <c r="A718" t="s">
        <v>212</v>
      </c>
      <c r="B718" t="s">
        <v>213</v>
      </c>
      <c r="C718" t="s">
        <v>99</v>
      </c>
      <c r="D718" t="s">
        <v>100</v>
      </c>
      <c r="E718" t="s">
        <v>45</v>
      </c>
      <c r="F718">
        <v>303</v>
      </c>
      <c r="G718">
        <v>67.900000000000006</v>
      </c>
      <c r="H718" t="s">
        <v>131</v>
      </c>
      <c r="I718" t="s">
        <v>106</v>
      </c>
      <c r="J718" s="59">
        <v>41756</v>
      </c>
      <c r="K718" t="s">
        <v>454</v>
      </c>
      <c r="L718">
        <v>303</v>
      </c>
    </row>
    <row r="719" spans="1:12" x14ac:dyDescent="0.2">
      <c r="A719" t="s">
        <v>212</v>
      </c>
      <c r="B719" t="s">
        <v>213</v>
      </c>
      <c r="C719" t="s">
        <v>99</v>
      </c>
      <c r="D719" t="s">
        <v>100</v>
      </c>
      <c r="E719" t="s">
        <v>45</v>
      </c>
      <c r="F719">
        <v>299.2</v>
      </c>
      <c r="G719">
        <v>68.8</v>
      </c>
      <c r="H719" t="s">
        <v>131</v>
      </c>
      <c r="I719" t="s">
        <v>106</v>
      </c>
      <c r="J719" s="59">
        <v>41812</v>
      </c>
      <c r="K719" t="s">
        <v>454</v>
      </c>
      <c r="L719">
        <v>299.2</v>
      </c>
    </row>
    <row r="720" spans="1:12" x14ac:dyDescent="0.2">
      <c r="A720" t="s">
        <v>212</v>
      </c>
      <c r="B720" t="s">
        <v>213</v>
      </c>
      <c r="C720" t="s">
        <v>99</v>
      </c>
      <c r="D720" t="s">
        <v>100</v>
      </c>
      <c r="E720" t="s">
        <v>46</v>
      </c>
      <c r="F720">
        <v>632.26</v>
      </c>
      <c r="G720">
        <v>69.599999999999994</v>
      </c>
      <c r="H720" t="s">
        <v>131</v>
      </c>
      <c r="I720" t="s">
        <v>108</v>
      </c>
      <c r="J720" s="59">
        <v>41767</v>
      </c>
      <c r="K720" t="s">
        <v>454</v>
      </c>
      <c r="L720">
        <v>632.26</v>
      </c>
    </row>
    <row r="721" spans="1:12" x14ac:dyDescent="0.2">
      <c r="A721" t="s">
        <v>212</v>
      </c>
      <c r="B721" t="s">
        <v>213</v>
      </c>
      <c r="C721" t="s">
        <v>99</v>
      </c>
      <c r="D721" t="s">
        <v>100</v>
      </c>
      <c r="E721" t="s">
        <v>46</v>
      </c>
      <c r="F721">
        <v>623.92999999999995</v>
      </c>
      <c r="G721">
        <v>70.5</v>
      </c>
      <c r="H721" t="s">
        <v>131</v>
      </c>
      <c r="I721" t="s">
        <v>108</v>
      </c>
      <c r="J721" s="59">
        <v>41816</v>
      </c>
      <c r="K721" t="s">
        <v>454</v>
      </c>
      <c r="L721">
        <v>623.92999999999995</v>
      </c>
    </row>
    <row r="722" spans="1:12" x14ac:dyDescent="0.2">
      <c r="A722" t="s">
        <v>212</v>
      </c>
      <c r="B722" t="s">
        <v>213</v>
      </c>
      <c r="C722" t="s">
        <v>99</v>
      </c>
      <c r="D722" t="s">
        <v>100</v>
      </c>
      <c r="E722" t="s">
        <v>46</v>
      </c>
      <c r="F722">
        <v>618.79999999999995</v>
      </c>
      <c r="G722">
        <v>71.099999999999994</v>
      </c>
      <c r="H722" t="s">
        <v>131</v>
      </c>
      <c r="I722" t="s">
        <v>246</v>
      </c>
      <c r="J722" s="59">
        <v>41829</v>
      </c>
      <c r="K722" t="s">
        <v>454</v>
      </c>
      <c r="L722">
        <v>618.79999999999995</v>
      </c>
    </row>
    <row r="723" spans="1:12" x14ac:dyDescent="0.2">
      <c r="A723" t="s">
        <v>204</v>
      </c>
      <c r="B723" t="s">
        <v>205</v>
      </c>
      <c r="C723" t="s">
        <v>99</v>
      </c>
      <c r="D723" t="s">
        <v>100</v>
      </c>
      <c r="E723" t="s">
        <v>45</v>
      </c>
      <c r="F723">
        <v>289</v>
      </c>
      <c r="G723">
        <v>71.2</v>
      </c>
      <c r="H723" t="s">
        <v>131</v>
      </c>
      <c r="I723" t="s">
        <v>106</v>
      </c>
      <c r="J723" s="59">
        <v>41756</v>
      </c>
      <c r="K723" t="s">
        <v>455</v>
      </c>
      <c r="L723">
        <v>289</v>
      </c>
    </row>
    <row r="724" spans="1:12" x14ac:dyDescent="0.2">
      <c r="A724" t="s">
        <v>204</v>
      </c>
      <c r="B724" t="s">
        <v>205</v>
      </c>
      <c r="C724" t="s">
        <v>99</v>
      </c>
      <c r="D724" t="s">
        <v>100</v>
      </c>
      <c r="E724" t="s">
        <v>45</v>
      </c>
      <c r="F724">
        <v>275.5</v>
      </c>
      <c r="G724">
        <v>74.7</v>
      </c>
      <c r="H724" t="s">
        <v>131</v>
      </c>
      <c r="I724" t="s">
        <v>106</v>
      </c>
      <c r="J724" s="59">
        <v>41812</v>
      </c>
      <c r="K724" t="s">
        <v>455</v>
      </c>
      <c r="L724">
        <v>275.5</v>
      </c>
    </row>
    <row r="725" spans="1:12" x14ac:dyDescent="0.2">
      <c r="A725" t="s">
        <v>204</v>
      </c>
      <c r="B725" t="s">
        <v>205</v>
      </c>
      <c r="C725" t="s">
        <v>99</v>
      </c>
      <c r="D725" t="s">
        <v>100</v>
      </c>
      <c r="E725" t="s">
        <v>45</v>
      </c>
      <c r="F725">
        <v>270</v>
      </c>
      <c r="G725">
        <v>76.2</v>
      </c>
      <c r="H725" t="s">
        <v>131</v>
      </c>
      <c r="I725" t="s">
        <v>106</v>
      </c>
      <c r="J725" s="59">
        <v>41868</v>
      </c>
      <c r="K725" t="s">
        <v>455</v>
      </c>
      <c r="L725">
        <v>270</v>
      </c>
    </row>
    <row r="726" spans="1:12" x14ac:dyDescent="0.2">
      <c r="A726" t="s">
        <v>204</v>
      </c>
      <c r="B726" t="s">
        <v>205</v>
      </c>
      <c r="C726" t="s">
        <v>99</v>
      </c>
      <c r="D726" t="s">
        <v>100</v>
      </c>
      <c r="E726" t="s">
        <v>47</v>
      </c>
      <c r="F726">
        <v>986.1</v>
      </c>
      <c r="G726">
        <v>76.8</v>
      </c>
      <c r="H726" t="s">
        <v>131</v>
      </c>
      <c r="I726" t="s">
        <v>106</v>
      </c>
      <c r="J726" s="59">
        <v>41756</v>
      </c>
      <c r="K726" t="s">
        <v>455</v>
      </c>
      <c r="L726">
        <v>986.1</v>
      </c>
    </row>
    <row r="727" spans="1:12" x14ac:dyDescent="0.2">
      <c r="A727" t="s">
        <v>204</v>
      </c>
      <c r="B727" t="s">
        <v>205</v>
      </c>
      <c r="C727" t="s">
        <v>99</v>
      </c>
      <c r="D727" t="s">
        <v>100</v>
      </c>
      <c r="E727" t="s">
        <v>47</v>
      </c>
      <c r="F727">
        <v>995.1</v>
      </c>
      <c r="G727">
        <v>76.099999999999994</v>
      </c>
      <c r="H727" t="s">
        <v>131</v>
      </c>
      <c r="I727" t="s">
        <v>106</v>
      </c>
      <c r="J727" s="59">
        <v>41812</v>
      </c>
      <c r="K727" t="s">
        <v>455</v>
      </c>
      <c r="L727">
        <v>995.1</v>
      </c>
    </row>
    <row r="728" spans="1:12" x14ac:dyDescent="0.2">
      <c r="A728" t="s">
        <v>204</v>
      </c>
      <c r="B728" t="s">
        <v>205</v>
      </c>
      <c r="C728" t="s">
        <v>99</v>
      </c>
      <c r="D728" t="s">
        <v>100</v>
      </c>
      <c r="E728" t="s">
        <v>47</v>
      </c>
      <c r="F728">
        <v>977.7</v>
      </c>
      <c r="G728">
        <v>77.400000000000006</v>
      </c>
      <c r="H728" t="s">
        <v>131</v>
      </c>
      <c r="I728" t="s">
        <v>261</v>
      </c>
      <c r="J728" s="59">
        <v>41818</v>
      </c>
      <c r="K728" t="s">
        <v>455</v>
      </c>
      <c r="L728">
        <v>977.7</v>
      </c>
    </row>
    <row r="729" spans="1:12" x14ac:dyDescent="0.2">
      <c r="A729" t="s">
        <v>204</v>
      </c>
      <c r="B729" t="s">
        <v>205</v>
      </c>
      <c r="C729" t="s">
        <v>99</v>
      </c>
      <c r="D729" t="s">
        <v>100</v>
      </c>
      <c r="E729" t="s">
        <v>47</v>
      </c>
      <c r="F729">
        <v>948.14</v>
      </c>
      <c r="G729">
        <v>79.8</v>
      </c>
      <c r="H729" t="s">
        <v>131</v>
      </c>
      <c r="I729" t="s">
        <v>262</v>
      </c>
      <c r="J729" s="59">
        <v>41865</v>
      </c>
      <c r="K729" t="s">
        <v>455</v>
      </c>
      <c r="L729">
        <v>948.14</v>
      </c>
    </row>
    <row r="730" spans="1:12" x14ac:dyDescent="0.2">
      <c r="A730" t="s">
        <v>204</v>
      </c>
      <c r="B730" t="s">
        <v>205</v>
      </c>
      <c r="C730" t="s">
        <v>99</v>
      </c>
      <c r="D730" t="s">
        <v>100</v>
      </c>
      <c r="E730" t="s">
        <v>48</v>
      </c>
      <c r="F730">
        <v>2005.6</v>
      </c>
      <c r="G730">
        <v>78.8</v>
      </c>
      <c r="H730" t="s">
        <v>131</v>
      </c>
      <c r="I730" t="s">
        <v>249</v>
      </c>
      <c r="J730" s="59">
        <v>41883</v>
      </c>
      <c r="K730" t="s">
        <v>455</v>
      </c>
      <c r="L730">
        <v>2005.6</v>
      </c>
    </row>
    <row r="731" spans="1:12" x14ac:dyDescent="0.2">
      <c r="A731" t="s">
        <v>170</v>
      </c>
      <c r="B731" t="s">
        <v>171</v>
      </c>
      <c r="C731" t="s">
        <v>99</v>
      </c>
      <c r="D731" t="s">
        <v>100</v>
      </c>
      <c r="E731" t="s">
        <v>172</v>
      </c>
      <c r="F731">
        <v>11.21</v>
      </c>
      <c r="G731">
        <v>0</v>
      </c>
      <c r="H731" t="s">
        <v>173</v>
      </c>
      <c r="I731" t="s">
        <v>123</v>
      </c>
      <c r="J731" s="59">
        <v>41749</v>
      </c>
      <c r="K731" t="s">
        <v>456</v>
      </c>
      <c r="L731">
        <v>11.21</v>
      </c>
    </row>
    <row r="732" spans="1:12" x14ac:dyDescent="0.2">
      <c r="A732" t="s">
        <v>457</v>
      </c>
      <c r="B732" t="s">
        <v>458</v>
      </c>
      <c r="C732" t="s">
        <v>99</v>
      </c>
      <c r="D732" t="s">
        <v>105</v>
      </c>
      <c r="E732" t="s">
        <v>55</v>
      </c>
      <c r="F732">
        <v>1.55</v>
      </c>
      <c r="G732">
        <v>72.099999999999994</v>
      </c>
      <c r="H732" t="s">
        <v>138</v>
      </c>
      <c r="I732" t="s">
        <v>103</v>
      </c>
      <c r="J732" s="59">
        <v>41807</v>
      </c>
      <c r="K732" t="s">
        <v>459</v>
      </c>
      <c r="L732">
        <v>1.55</v>
      </c>
    </row>
    <row r="733" spans="1:12" x14ac:dyDescent="0.2">
      <c r="A733" t="s">
        <v>457</v>
      </c>
      <c r="B733" t="s">
        <v>458</v>
      </c>
      <c r="C733" t="s">
        <v>99</v>
      </c>
      <c r="D733" t="s">
        <v>105</v>
      </c>
      <c r="E733" t="s">
        <v>55</v>
      </c>
      <c r="F733">
        <v>1.5</v>
      </c>
      <c r="G733">
        <v>69.8</v>
      </c>
      <c r="H733" t="s">
        <v>138</v>
      </c>
      <c r="I733" t="s">
        <v>253</v>
      </c>
      <c r="J733" s="59">
        <v>41872</v>
      </c>
      <c r="K733" t="s">
        <v>459</v>
      </c>
      <c r="L733">
        <v>1.5</v>
      </c>
    </row>
    <row r="734" spans="1:12" x14ac:dyDescent="0.2">
      <c r="A734" t="s">
        <v>168</v>
      </c>
      <c r="B734" t="s">
        <v>169</v>
      </c>
      <c r="C734" t="s">
        <v>99</v>
      </c>
      <c r="D734" t="s">
        <v>100</v>
      </c>
      <c r="E734" t="s">
        <v>49</v>
      </c>
      <c r="F734">
        <v>24.3</v>
      </c>
      <c r="G734">
        <v>54.6</v>
      </c>
      <c r="H734" t="s">
        <v>118</v>
      </c>
      <c r="I734" t="s">
        <v>106</v>
      </c>
      <c r="J734" s="59">
        <v>41833</v>
      </c>
      <c r="K734" t="s">
        <v>21</v>
      </c>
      <c r="L734">
        <v>24.3</v>
      </c>
    </row>
    <row r="735" spans="1:12" x14ac:dyDescent="0.2">
      <c r="A735" t="s">
        <v>168</v>
      </c>
      <c r="B735" t="s">
        <v>169</v>
      </c>
      <c r="C735" t="s">
        <v>99</v>
      </c>
      <c r="D735" t="s">
        <v>105</v>
      </c>
      <c r="E735" t="s">
        <v>60</v>
      </c>
      <c r="F735">
        <v>28</v>
      </c>
      <c r="G735">
        <v>31.1</v>
      </c>
      <c r="H735" t="s">
        <v>118</v>
      </c>
      <c r="I735" t="s">
        <v>108</v>
      </c>
      <c r="J735" s="59">
        <v>41767</v>
      </c>
      <c r="K735" t="s">
        <v>21</v>
      </c>
      <c r="L735">
        <v>28</v>
      </c>
    </row>
    <row r="736" spans="1:12" x14ac:dyDescent="0.2">
      <c r="A736" t="s">
        <v>168</v>
      </c>
      <c r="B736" t="s">
        <v>169</v>
      </c>
      <c r="C736" t="s">
        <v>99</v>
      </c>
      <c r="D736" t="s">
        <v>105</v>
      </c>
      <c r="E736" t="s">
        <v>60</v>
      </c>
      <c r="F736">
        <v>28.74</v>
      </c>
      <c r="G736">
        <v>31.9</v>
      </c>
      <c r="H736" t="s">
        <v>118</v>
      </c>
      <c r="I736" t="s">
        <v>108</v>
      </c>
      <c r="J736" s="59">
        <v>41795</v>
      </c>
      <c r="K736" t="s">
        <v>21</v>
      </c>
      <c r="L736">
        <v>28.74</v>
      </c>
    </row>
    <row r="737" spans="1:12" x14ac:dyDescent="0.2">
      <c r="A737" t="s">
        <v>168</v>
      </c>
      <c r="B737" t="s">
        <v>169</v>
      </c>
      <c r="C737" t="s">
        <v>99</v>
      </c>
      <c r="D737" t="s">
        <v>105</v>
      </c>
      <c r="E737" t="s">
        <v>60</v>
      </c>
      <c r="F737">
        <v>31.08</v>
      </c>
      <c r="G737">
        <v>34.5</v>
      </c>
      <c r="H737" t="s">
        <v>118</v>
      </c>
      <c r="I737" t="s">
        <v>106</v>
      </c>
      <c r="J737" s="59">
        <v>41833</v>
      </c>
      <c r="K737" t="s">
        <v>21</v>
      </c>
      <c r="L737">
        <v>31.08</v>
      </c>
    </row>
    <row r="738" spans="1:12" x14ac:dyDescent="0.2">
      <c r="A738" t="s">
        <v>168</v>
      </c>
      <c r="B738" t="s">
        <v>169</v>
      </c>
      <c r="C738" t="s">
        <v>99</v>
      </c>
      <c r="D738" t="s">
        <v>105</v>
      </c>
      <c r="E738" t="s">
        <v>60</v>
      </c>
      <c r="F738">
        <v>30.28</v>
      </c>
      <c r="G738">
        <v>33.6</v>
      </c>
      <c r="H738" t="s">
        <v>118</v>
      </c>
      <c r="I738" t="s">
        <v>106</v>
      </c>
      <c r="J738" s="59">
        <v>41868</v>
      </c>
      <c r="K738" t="s">
        <v>21</v>
      </c>
      <c r="L738">
        <v>30.28</v>
      </c>
    </row>
    <row r="739" spans="1:12" x14ac:dyDescent="0.2">
      <c r="A739" t="s">
        <v>168</v>
      </c>
      <c r="B739" t="s">
        <v>169</v>
      </c>
      <c r="C739" t="s">
        <v>99</v>
      </c>
      <c r="D739" t="s">
        <v>105</v>
      </c>
      <c r="E739" t="s">
        <v>59</v>
      </c>
      <c r="F739">
        <v>21.53</v>
      </c>
      <c r="G739">
        <v>29.1</v>
      </c>
      <c r="H739" t="s">
        <v>118</v>
      </c>
      <c r="I739" t="s">
        <v>103</v>
      </c>
      <c r="J739" s="59">
        <v>41772</v>
      </c>
      <c r="K739" t="s">
        <v>21</v>
      </c>
      <c r="L739">
        <v>21.53</v>
      </c>
    </row>
    <row r="740" spans="1:12" x14ac:dyDescent="0.2">
      <c r="A740" t="s">
        <v>168</v>
      </c>
      <c r="B740" t="s">
        <v>169</v>
      </c>
      <c r="C740" t="s">
        <v>99</v>
      </c>
      <c r="D740" t="s">
        <v>105</v>
      </c>
      <c r="E740" t="s">
        <v>59</v>
      </c>
      <c r="F740">
        <v>21.6</v>
      </c>
      <c r="G740">
        <v>29.2</v>
      </c>
      <c r="H740" t="s">
        <v>118</v>
      </c>
      <c r="I740" t="s">
        <v>108</v>
      </c>
      <c r="J740" s="59">
        <v>41781</v>
      </c>
      <c r="K740" t="s">
        <v>21</v>
      </c>
      <c r="L740">
        <v>21.6</v>
      </c>
    </row>
    <row r="741" spans="1:12" x14ac:dyDescent="0.2">
      <c r="A741" t="s">
        <v>168</v>
      </c>
      <c r="B741" t="s">
        <v>169</v>
      </c>
      <c r="C741" t="s">
        <v>99</v>
      </c>
      <c r="D741" t="s">
        <v>105</v>
      </c>
      <c r="E741" t="s">
        <v>59</v>
      </c>
      <c r="F741">
        <v>20.45</v>
      </c>
      <c r="G741">
        <v>27.6</v>
      </c>
      <c r="H741" t="s">
        <v>118</v>
      </c>
      <c r="I741" t="s">
        <v>106</v>
      </c>
      <c r="J741" s="59">
        <v>41833</v>
      </c>
      <c r="K741" t="s">
        <v>21</v>
      </c>
      <c r="L741">
        <v>20.45</v>
      </c>
    </row>
    <row r="742" spans="1:12" x14ac:dyDescent="0.2">
      <c r="A742" t="s">
        <v>168</v>
      </c>
      <c r="B742" t="s">
        <v>169</v>
      </c>
      <c r="C742" t="s">
        <v>99</v>
      </c>
      <c r="D742" t="s">
        <v>105</v>
      </c>
      <c r="E742" t="s">
        <v>59</v>
      </c>
      <c r="F742">
        <v>22.43</v>
      </c>
      <c r="G742">
        <v>30.3</v>
      </c>
      <c r="H742" t="s">
        <v>118</v>
      </c>
      <c r="I742" t="s">
        <v>108</v>
      </c>
      <c r="J742" s="59">
        <v>41837</v>
      </c>
      <c r="K742" t="s">
        <v>21</v>
      </c>
      <c r="L742">
        <v>22.43</v>
      </c>
    </row>
    <row r="743" spans="1:12" x14ac:dyDescent="0.2">
      <c r="A743" t="s">
        <v>168</v>
      </c>
      <c r="B743" t="s">
        <v>169</v>
      </c>
      <c r="C743" t="s">
        <v>99</v>
      </c>
      <c r="D743" t="s">
        <v>105</v>
      </c>
      <c r="E743" t="s">
        <v>59</v>
      </c>
      <c r="F743">
        <v>24.88</v>
      </c>
      <c r="G743">
        <v>33.6</v>
      </c>
      <c r="H743" t="s">
        <v>118</v>
      </c>
      <c r="I743" t="s">
        <v>106</v>
      </c>
      <c r="J743" s="59">
        <v>41868</v>
      </c>
      <c r="K743" t="s">
        <v>21</v>
      </c>
      <c r="L743">
        <v>24.88</v>
      </c>
    </row>
    <row r="744" spans="1:12" x14ac:dyDescent="0.2">
      <c r="A744" t="s">
        <v>168</v>
      </c>
      <c r="B744" t="s">
        <v>169</v>
      </c>
      <c r="C744" t="s">
        <v>99</v>
      </c>
      <c r="D744" t="s">
        <v>105</v>
      </c>
      <c r="E744" t="s">
        <v>57</v>
      </c>
      <c r="F744">
        <v>7.8</v>
      </c>
      <c r="G744">
        <v>34.299999999999997</v>
      </c>
      <c r="H744" t="s">
        <v>118</v>
      </c>
      <c r="I744" t="s">
        <v>103</v>
      </c>
      <c r="J744" s="59">
        <v>41772</v>
      </c>
      <c r="K744" t="s">
        <v>21</v>
      </c>
      <c r="L744">
        <v>7.8</v>
      </c>
    </row>
    <row r="745" spans="1:12" x14ac:dyDescent="0.2">
      <c r="A745" t="s">
        <v>168</v>
      </c>
      <c r="B745" t="s">
        <v>169</v>
      </c>
      <c r="C745" t="s">
        <v>99</v>
      </c>
      <c r="D745" t="s">
        <v>105</v>
      </c>
      <c r="E745" t="s">
        <v>57</v>
      </c>
      <c r="F745">
        <v>8.02</v>
      </c>
      <c r="G745">
        <v>35.299999999999997</v>
      </c>
      <c r="H745" t="s">
        <v>118</v>
      </c>
      <c r="I745" t="s">
        <v>108</v>
      </c>
      <c r="J745" s="59">
        <v>41781</v>
      </c>
      <c r="K745" t="s">
        <v>21</v>
      </c>
      <c r="L745">
        <v>8.02</v>
      </c>
    </row>
    <row r="746" spans="1:12" x14ac:dyDescent="0.2">
      <c r="A746" t="s">
        <v>168</v>
      </c>
      <c r="B746" t="s">
        <v>169</v>
      </c>
      <c r="C746" t="s">
        <v>99</v>
      </c>
      <c r="D746" t="s">
        <v>105</v>
      </c>
      <c r="E746" t="s">
        <v>57</v>
      </c>
      <c r="F746">
        <v>7.71</v>
      </c>
      <c r="G746">
        <v>33.9</v>
      </c>
      <c r="H746" t="s">
        <v>118</v>
      </c>
      <c r="I746" t="s">
        <v>103</v>
      </c>
      <c r="J746" s="59">
        <v>41793</v>
      </c>
      <c r="K746" t="s">
        <v>21</v>
      </c>
      <c r="L746">
        <v>7.71</v>
      </c>
    </row>
    <row r="747" spans="1:12" x14ac:dyDescent="0.2">
      <c r="A747" t="s">
        <v>168</v>
      </c>
      <c r="B747" t="s">
        <v>169</v>
      </c>
      <c r="C747" t="s">
        <v>99</v>
      </c>
      <c r="D747" t="s">
        <v>105</v>
      </c>
      <c r="E747" t="s">
        <v>57</v>
      </c>
      <c r="F747">
        <v>7.84</v>
      </c>
      <c r="G747">
        <v>34.5</v>
      </c>
      <c r="H747" t="s">
        <v>118</v>
      </c>
      <c r="I747" t="s">
        <v>108</v>
      </c>
      <c r="J747" s="59">
        <v>41795</v>
      </c>
      <c r="K747" t="s">
        <v>21</v>
      </c>
      <c r="L747">
        <v>7.84</v>
      </c>
    </row>
    <row r="748" spans="1:12" x14ac:dyDescent="0.2">
      <c r="A748" t="s">
        <v>168</v>
      </c>
      <c r="B748" t="s">
        <v>169</v>
      </c>
      <c r="C748" t="s">
        <v>99</v>
      </c>
      <c r="D748" t="s">
        <v>105</v>
      </c>
      <c r="E748" t="s">
        <v>57</v>
      </c>
      <c r="F748">
        <v>8.4</v>
      </c>
      <c r="G748">
        <v>36.9</v>
      </c>
      <c r="H748" t="s">
        <v>118</v>
      </c>
      <c r="I748" t="s">
        <v>106</v>
      </c>
      <c r="J748" s="59">
        <v>41868</v>
      </c>
      <c r="K748" t="s">
        <v>21</v>
      </c>
      <c r="L748">
        <v>8.4</v>
      </c>
    </row>
    <row r="749" spans="1:12" x14ac:dyDescent="0.2">
      <c r="A749" t="s">
        <v>168</v>
      </c>
      <c r="B749" t="s">
        <v>169</v>
      </c>
      <c r="C749" t="s">
        <v>99</v>
      </c>
      <c r="D749" t="s">
        <v>105</v>
      </c>
      <c r="E749" t="s">
        <v>57</v>
      </c>
      <c r="F749">
        <v>8.34</v>
      </c>
      <c r="G749">
        <v>36.700000000000003</v>
      </c>
      <c r="H749" t="s">
        <v>118</v>
      </c>
      <c r="I749" t="s">
        <v>253</v>
      </c>
      <c r="J749" s="59">
        <v>41872</v>
      </c>
      <c r="K749" t="s">
        <v>21</v>
      </c>
      <c r="L749">
        <v>8.34</v>
      </c>
    </row>
    <row r="750" spans="1:12" x14ac:dyDescent="0.2">
      <c r="A750" t="s">
        <v>168</v>
      </c>
      <c r="B750" t="s">
        <v>169</v>
      </c>
      <c r="C750" t="s">
        <v>99</v>
      </c>
      <c r="D750" t="s">
        <v>105</v>
      </c>
      <c r="E750" t="s">
        <v>58</v>
      </c>
      <c r="F750">
        <v>16.12</v>
      </c>
      <c r="G750">
        <v>19.399999999999999</v>
      </c>
      <c r="H750" t="s">
        <v>118</v>
      </c>
      <c r="I750" t="s">
        <v>108</v>
      </c>
      <c r="J750" s="59">
        <v>41767</v>
      </c>
      <c r="K750" t="s">
        <v>21</v>
      </c>
      <c r="L750">
        <v>16.12</v>
      </c>
    </row>
    <row r="751" spans="1:12" x14ac:dyDescent="0.2">
      <c r="A751" t="s">
        <v>168</v>
      </c>
      <c r="B751" t="s">
        <v>169</v>
      </c>
      <c r="C751" t="s">
        <v>99</v>
      </c>
      <c r="D751" t="s">
        <v>105</v>
      </c>
      <c r="E751" t="s">
        <v>58</v>
      </c>
      <c r="F751">
        <v>16.64</v>
      </c>
      <c r="G751">
        <v>20.100000000000001</v>
      </c>
      <c r="H751" t="s">
        <v>118</v>
      </c>
      <c r="I751" t="s">
        <v>108</v>
      </c>
      <c r="J751" s="59">
        <v>41837</v>
      </c>
      <c r="K751" t="s">
        <v>21</v>
      </c>
      <c r="L751">
        <v>16.64</v>
      </c>
    </row>
    <row r="752" spans="1:12" x14ac:dyDescent="0.2">
      <c r="A752" t="s">
        <v>168</v>
      </c>
      <c r="B752" t="s">
        <v>169</v>
      </c>
      <c r="C752" t="s">
        <v>99</v>
      </c>
      <c r="D752" t="s">
        <v>105</v>
      </c>
      <c r="E752" t="s">
        <v>58</v>
      </c>
      <c r="F752">
        <v>19.239999999999998</v>
      </c>
      <c r="G752">
        <v>23.2</v>
      </c>
      <c r="H752" t="s">
        <v>118</v>
      </c>
      <c r="I752" t="s">
        <v>106</v>
      </c>
      <c r="J752" s="59">
        <v>41868</v>
      </c>
      <c r="K752" t="s">
        <v>21</v>
      </c>
      <c r="L752">
        <v>19.239999999999998</v>
      </c>
    </row>
    <row r="753" spans="1:12" x14ac:dyDescent="0.2">
      <c r="A753" t="s">
        <v>145</v>
      </c>
      <c r="B753" t="s">
        <v>142</v>
      </c>
      <c r="C753" t="s">
        <v>99</v>
      </c>
      <c r="D753" t="s">
        <v>100</v>
      </c>
      <c r="E753" t="s">
        <v>45</v>
      </c>
      <c r="F753">
        <v>253.4</v>
      </c>
      <c r="G753">
        <v>81.2</v>
      </c>
      <c r="H753" t="s">
        <v>131</v>
      </c>
      <c r="I753" t="s">
        <v>106</v>
      </c>
      <c r="J753" s="59">
        <v>41756</v>
      </c>
      <c r="K753" t="s">
        <v>460</v>
      </c>
      <c r="L753">
        <v>253.4</v>
      </c>
    </row>
    <row r="754" spans="1:12" x14ac:dyDescent="0.2">
      <c r="A754" t="s">
        <v>145</v>
      </c>
      <c r="B754" t="s">
        <v>142</v>
      </c>
      <c r="C754" t="s">
        <v>99</v>
      </c>
      <c r="D754" t="s">
        <v>100</v>
      </c>
      <c r="E754" t="s">
        <v>46</v>
      </c>
      <c r="F754">
        <v>505.18</v>
      </c>
      <c r="G754">
        <v>87.1</v>
      </c>
      <c r="H754" t="s">
        <v>131</v>
      </c>
      <c r="I754" t="s">
        <v>311</v>
      </c>
      <c r="J754" s="59">
        <v>41826</v>
      </c>
      <c r="K754" t="s">
        <v>460</v>
      </c>
      <c r="L754">
        <v>505.18</v>
      </c>
    </row>
    <row r="755" spans="1:12" x14ac:dyDescent="0.2">
      <c r="A755" t="s">
        <v>145</v>
      </c>
      <c r="B755" t="s">
        <v>142</v>
      </c>
      <c r="C755" t="s">
        <v>99</v>
      </c>
      <c r="D755" t="s">
        <v>100</v>
      </c>
      <c r="E755" t="s">
        <v>47</v>
      </c>
      <c r="F755">
        <v>912.3</v>
      </c>
      <c r="G755">
        <v>83</v>
      </c>
      <c r="H755" t="s">
        <v>131</v>
      </c>
      <c r="I755" t="s">
        <v>106</v>
      </c>
      <c r="J755" s="59">
        <v>41756</v>
      </c>
      <c r="K755" t="s">
        <v>460</v>
      </c>
      <c r="L755">
        <v>912.3</v>
      </c>
    </row>
    <row r="756" spans="1:12" x14ac:dyDescent="0.2">
      <c r="A756" t="s">
        <v>145</v>
      </c>
      <c r="B756" t="s">
        <v>142</v>
      </c>
      <c r="C756" t="s">
        <v>99</v>
      </c>
      <c r="D756" t="s">
        <v>100</v>
      </c>
      <c r="E756" t="s">
        <v>47</v>
      </c>
      <c r="F756">
        <v>876.83</v>
      </c>
      <c r="G756">
        <v>86.3</v>
      </c>
      <c r="H756" t="s">
        <v>131</v>
      </c>
      <c r="I756" t="s">
        <v>311</v>
      </c>
      <c r="J756" s="59">
        <v>41767</v>
      </c>
      <c r="K756" t="s">
        <v>460</v>
      </c>
      <c r="L756">
        <v>876.83</v>
      </c>
    </row>
    <row r="757" spans="1:12" x14ac:dyDescent="0.2">
      <c r="A757" t="s">
        <v>145</v>
      </c>
      <c r="B757" t="s">
        <v>142</v>
      </c>
      <c r="C757" t="s">
        <v>99</v>
      </c>
      <c r="D757" t="s">
        <v>100</v>
      </c>
      <c r="E757" t="s">
        <v>47</v>
      </c>
      <c r="F757">
        <v>869.44</v>
      </c>
      <c r="G757">
        <v>87.1</v>
      </c>
      <c r="H757" t="s">
        <v>131</v>
      </c>
      <c r="I757" t="s">
        <v>311</v>
      </c>
      <c r="J757" s="59">
        <v>41812</v>
      </c>
      <c r="K757" t="s">
        <v>460</v>
      </c>
      <c r="L757">
        <v>869.44</v>
      </c>
    </row>
    <row r="758" spans="1:12" x14ac:dyDescent="0.2">
      <c r="A758" t="s">
        <v>145</v>
      </c>
      <c r="B758" t="s">
        <v>142</v>
      </c>
      <c r="C758" t="s">
        <v>99</v>
      </c>
      <c r="D758" t="s">
        <v>100</v>
      </c>
      <c r="E758" t="s">
        <v>48</v>
      </c>
      <c r="F758">
        <v>1932.57</v>
      </c>
      <c r="G758">
        <v>81.8</v>
      </c>
      <c r="H758" t="s">
        <v>131</v>
      </c>
      <c r="I758" t="s">
        <v>119</v>
      </c>
      <c r="J758" s="59">
        <v>41777</v>
      </c>
      <c r="K758" t="s">
        <v>460</v>
      </c>
      <c r="L758">
        <v>1932.57</v>
      </c>
    </row>
    <row r="759" spans="1:12" x14ac:dyDescent="0.2">
      <c r="A759" t="s">
        <v>145</v>
      </c>
      <c r="B759" t="s">
        <v>142</v>
      </c>
      <c r="C759" t="s">
        <v>99</v>
      </c>
      <c r="D759" t="s">
        <v>100</v>
      </c>
      <c r="E759" t="s">
        <v>48</v>
      </c>
      <c r="F759">
        <v>1855</v>
      </c>
      <c r="G759">
        <v>85.2</v>
      </c>
      <c r="H759" t="s">
        <v>131</v>
      </c>
      <c r="I759" t="s">
        <v>249</v>
      </c>
      <c r="J759" s="59">
        <v>41883</v>
      </c>
      <c r="K759" t="s">
        <v>460</v>
      </c>
      <c r="L759">
        <v>1855</v>
      </c>
    </row>
    <row r="760" spans="1:12" x14ac:dyDescent="0.2">
      <c r="J760" s="59"/>
      <c r="K760" t="str">
        <f t="shared" ref="K760:K770" si="0">CONCATENATE(A760," ",+B760)</f>
        <v xml:space="preserve"> </v>
      </c>
      <c r="L760">
        <f t="shared" ref="L760:L770" si="1">F760</f>
        <v>0</v>
      </c>
    </row>
    <row r="761" spans="1:12" x14ac:dyDescent="0.2">
      <c r="J761" s="59"/>
      <c r="K761" t="str">
        <f t="shared" si="0"/>
        <v xml:space="preserve"> </v>
      </c>
      <c r="L761">
        <f t="shared" si="1"/>
        <v>0</v>
      </c>
    </row>
    <row r="762" spans="1:12" x14ac:dyDescent="0.2">
      <c r="J762" s="59"/>
      <c r="K762" t="str">
        <f t="shared" si="0"/>
        <v xml:space="preserve"> </v>
      </c>
      <c r="L762">
        <f t="shared" si="1"/>
        <v>0</v>
      </c>
    </row>
    <row r="763" spans="1:12" x14ac:dyDescent="0.2">
      <c r="J763" s="59"/>
      <c r="K763" t="str">
        <f t="shared" si="0"/>
        <v xml:space="preserve"> </v>
      </c>
      <c r="L763">
        <f t="shared" si="1"/>
        <v>0</v>
      </c>
    </row>
    <row r="764" spans="1:12" x14ac:dyDescent="0.2">
      <c r="J764" s="59"/>
      <c r="K764" t="str">
        <f t="shared" si="0"/>
        <v xml:space="preserve"> </v>
      </c>
      <c r="L764">
        <f t="shared" si="1"/>
        <v>0</v>
      </c>
    </row>
    <row r="765" spans="1:12" x14ac:dyDescent="0.2">
      <c r="J765" s="59"/>
      <c r="K765" t="str">
        <f t="shared" si="0"/>
        <v xml:space="preserve"> </v>
      </c>
      <c r="L765">
        <f t="shared" si="1"/>
        <v>0</v>
      </c>
    </row>
    <row r="766" spans="1:12" x14ac:dyDescent="0.2">
      <c r="J766" s="59"/>
      <c r="K766" t="str">
        <f t="shared" si="0"/>
        <v xml:space="preserve"> </v>
      </c>
      <c r="L766">
        <f t="shared" si="1"/>
        <v>0</v>
      </c>
    </row>
    <row r="767" spans="1:12" x14ac:dyDescent="0.2">
      <c r="J767" s="59"/>
      <c r="K767" t="str">
        <f t="shared" si="0"/>
        <v xml:space="preserve"> </v>
      </c>
      <c r="L767">
        <f t="shared" si="1"/>
        <v>0</v>
      </c>
    </row>
    <row r="768" spans="1:12" x14ac:dyDescent="0.2">
      <c r="J768" s="59"/>
      <c r="K768" t="str">
        <f t="shared" si="0"/>
        <v xml:space="preserve"> </v>
      </c>
      <c r="L768">
        <f t="shared" si="1"/>
        <v>0</v>
      </c>
    </row>
    <row r="769" spans="9:12" x14ac:dyDescent="0.2">
      <c r="J769" s="59"/>
      <c r="K769" t="str">
        <f t="shared" si="0"/>
        <v xml:space="preserve"> </v>
      </c>
      <c r="L769">
        <f t="shared" si="1"/>
        <v>0</v>
      </c>
    </row>
    <row r="770" spans="9:12" x14ac:dyDescent="0.2">
      <c r="J770" s="59"/>
      <c r="K770" t="str">
        <f t="shared" si="0"/>
        <v xml:space="preserve"> </v>
      </c>
      <c r="L770">
        <f t="shared" si="1"/>
        <v>0</v>
      </c>
    </row>
    <row r="771" spans="9:12" x14ac:dyDescent="0.2">
      <c r="J771" s="59"/>
      <c r="K771" t="str">
        <f t="shared" ref="K771:K834" si="2">CONCATENATE(A771," ",+B771)</f>
        <v xml:space="preserve"> </v>
      </c>
      <c r="L771">
        <f t="shared" ref="L771:L834" si="3">F771</f>
        <v>0</v>
      </c>
    </row>
    <row r="772" spans="9:12" x14ac:dyDescent="0.2">
      <c r="J772" s="59"/>
      <c r="K772" t="str">
        <f t="shared" si="2"/>
        <v xml:space="preserve"> </v>
      </c>
      <c r="L772">
        <f t="shared" si="3"/>
        <v>0</v>
      </c>
    </row>
    <row r="773" spans="9:12" x14ac:dyDescent="0.2">
      <c r="J773" s="59"/>
      <c r="K773" t="str">
        <f t="shared" si="2"/>
        <v xml:space="preserve"> </v>
      </c>
      <c r="L773">
        <f t="shared" si="3"/>
        <v>0</v>
      </c>
    </row>
    <row r="774" spans="9:12" x14ac:dyDescent="0.2">
      <c r="J774" s="59"/>
      <c r="K774" t="str">
        <f t="shared" si="2"/>
        <v xml:space="preserve"> </v>
      </c>
      <c r="L774">
        <f t="shared" si="3"/>
        <v>0</v>
      </c>
    </row>
    <row r="775" spans="9:12" x14ac:dyDescent="0.2">
      <c r="J775" s="59"/>
      <c r="K775" t="str">
        <f t="shared" si="2"/>
        <v xml:space="preserve"> </v>
      </c>
      <c r="L775">
        <f t="shared" si="3"/>
        <v>0</v>
      </c>
    </row>
    <row r="776" spans="9:12" x14ac:dyDescent="0.2">
      <c r="J776" s="59"/>
      <c r="K776" t="str">
        <f t="shared" si="2"/>
        <v xml:space="preserve"> </v>
      </c>
      <c r="L776">
        <f t="shared" si="3"/>
        <v>0</v>
      </c>
    </row>
    <row r="777" spans="9:12" x14ac:dyDescent="0.2">
      <c r="I777" s="59"/>
      <c r="K777" t="str">
        <f t="shared" si="2"/>
        <v xml:space="preserve"> </v>
      </c>
      <c r="L777">
        <f t="shared" si="3"/>
        <v>0</v>
      </c>
    </row>
    <row r="778" spans="9:12" x14ac:dyDescent="0.2">
      <c r="I778" s="59"/>
      <c r="K778" t="str">
        <f t="shared" si="2"/>
        <v xml:space="preserve"> </v>
      </c>
      <c r="L778">
        <f t="shared" si="3"/>
        <v>0</v>
      </c>
    </row>
    <row r="779" spans="9:12" x14ac:dyDescent="0.2">
      <c r="I779" s="59"/>
      <c r="K779" t="str">
        <f t="shared" si="2"/>
        <v xml:space="preserve"> </v>
      </c>
      <c r="L779">
        <f t="shared" si="3"/>
        <v>0</v>
      </c>
    </row>
    <row r="780" spans="9:12" x14ac:dyDescent="0.2">
      <c r="I780" s="59"/>
      <c r="K780" t="str">
        <f t="shared" si="2"/>
        <v xml:space="preserve"> </v>
      </c>
      <c r="L780">
        <f t="shared" si="3"/>
        <v>0</v>
      </c>
    </row>
    <row r="781" spans="9:12" x14ac:dyDescent="0.2">
      <c r="I781" s="59"/>
      <c r="K781" t="str">
        <f t="shared" si="2"/>
        <v xml:space="preserve"> </v>
      </c>
      <c r="L781">
        <f t="shared" si="3"/>
        <v>0</v>
      </c>
    </row>
    <row r="782" spans="9:12" x14ac:dyDescent="0.2">
      <c r="I782" s="59"/>
      <c r="K782" t="str">
        <f t="shared" si="2"/>
        <v xml:space="preserve"> </v>
      </c>
      <c r="L782">
        <f t="shared" si="3"/>
        <v>0</v>
      </c>
    </row>
    <row r="783" spans="9:12" x14ac:dyDescent="0.2">
      <c r="I783" s="59"/>
      <c r="K783" t="str">
        <f t="shared" si="2"/>
        <v xml:space="preserve"> </v>
      </c>
      <c r="L783">
        <f t="shared" si="3"/>
        <v>0</v>
      </c>
    </row>
    <row r="784" spans="9:12" x14ac:dyDescent="0.2">
      <c r="I784" s="59"/>
      <c r="K784" t="str">
        <f t="shared" si="2"/>
        <v xml:space="preserve"> </v>
      </c>
      <c r="L784">
        <f t="shared" si="3"/>
        <v>0</v>
      </c>
    </row>
    <row r="785" spans="9:12" x14ac:dyDescent="0.2">
      <c r="I785" s="59"/>
      <c r="K785" t="str">
        <f t="shared" si="2"/>
        <v xml:space="preserve"> </v>
      </c>
      <c r="L785">
        <f t="shared" si="3"/>
        <v>0</v>
      </c>
    </row>
    <row r="786" spans="9:12" x14ac:dyDescent="0.2">
      <c r="I786" s="59"/>
      <c r="K786" t="str">
        <f t="shared" si="2"/>
        <v xml:space="preserve"> </v>
      </c>
      <c r="L786">
        <f t="shared" si="3"/>
        <v>0</v>
      </c>
    </row>
    <row r="787" spans="9:12" x14ac:dyDescent="0.2">
      <c r="I787" s="59"/>
      <c r="K787" t="str">
        <f t="shared" si="2"/>
        <v xml:space="preserve"> </v>
      </c>
      <c r="L787">
        <f t="shared" si="3"/>
        <v>0</v>
      </c>
    </row>
    <row r="788" spans="9:12" x14ac:dyDescent="0.2">
      <c r="I788" s="59"/>
      <c r="K788" t="str">
        <f t="shared" si="2"/>
        <v xml:space="preserve"> </v>
      </c>
      <c r="L788">
        <f t="shared" si="3"/>
        <v>0</v>
      </c>
    </row>
    <row r="789" spans="9:12" x14ac:dyDescent="0.2">
      <c r="I789" s="59"/>
      <c r="K789" t="str">
        <f t="shared" si="2"/>
        <v xml:space="preserve"> </v>
      </c>
      <c r="L789">
        <f t="shared" si="3"/>
        <v>0</v>
      </c>
    </row>
    <row r="790" spans="9:12" x14ac:dyDescent="0.2">
      <c r="I790" s="59"/>
      <c r="K790" t="str">
        <f t="shared" si="2"/>
        <v xml:space="preserve"> </v>
      </c>
      <c r="L790">
        <f t="shared" si="3"/>
        <v>0</v>
      </c>
    </row>
    <row r="791" spans="9:12" x14ac:dyDescent="0.2">
      <c r="I791" s="59"/>
      <c r="K791" t="str">
        <f t="shared" si="2"/>
        <v xml:space="preserve"> </v>
      </c>
      <c r="L791">
        <f t="shared" si="3"/>
        <v>0</v>
      </c>
    </row>
    <row r="792" spans="9:12" x14ac:dyDescent="0.2">
      <c r="I792" s="59"/>
      <c r="K792" t="str">
        <f t="shared" si="2"/>
        <v xml:space="preserve"> </v>
      </c>
      <c r="L792">
        <f t="shared" si="3"/>
        <v>0</v>
      </c>
    </row>
    <row r="793" spans="9:12" x14ac:dyDescent="0.2">
      <c r="I793" s="59"/>
      <c r="K793" t="str">
        <f t="shared" si="2"/>
        <v xml:space="preserve"> </v>
      </c>
      <c r="L793">
        <f t="shared" si="3"/>
        <v>0</v>
      </c>
    </row>
    <row r="794" spans="9:12" x14ac:dyDescent="0.2">
      <c r="I794" s="59"/>
      <c r="K794" t="str">
        <f t="shared" si="2"/>
        <v xml:space="preserve"> </v>
      </c>
      <c r="L794">
        <f t="shared" si="3"/>
        <v>0</v>
      </c>
    </row>
    <row r="795" spans="9:12" x14ac:dyDescent="0.2">
      <c r="I795" s="59"/>
      <c r="K795" t="str">
        <f t="shared" si="2"/>
        <v xml:space="preserve"> </v>
      </c>
      <c r="L795">
        <f t="shared" si="3"/>
        <v>0</v>
      </c>
    </row>
    <row r="796" spans="9:12" x14ac:dyDescent="0.2">
      <c r="I796" s="59"/>
      <c r="K796" t="str">
        <f t="shared" si="2"/>
        <v xml:space="preserve"> </v>
      </c>
      <c r="L796">
        <f t="shared" si="3"/>
        <v>0</v>
      </c>
    </row>
    <row r="797" spans="9:12" x14ac:dyDescent="0.2">
      <c r="I797" s="59"/>
      <c r="K797" t="str">
        <f t="shared" si="2"/>
        <v xml:space="preserve"> </v>
      </c>
      <c r="L797">
        <f t="shared" si="3"/>
        <v>0</v>
      </c>
    </row>
    <row r="798" spans="9:12" x14ac:dyDescent="0.2">
      <c r="I798" s="59"/>
      <c r="K798" t="str">
        <f t="shared" si="2"/>
        <v xml:space="preserve"> </v>
      </c>
      <c r="L798">
        <f t="shared" si="3"/>
        <v>0</v>
      </c>
    </row>
    <row r="799" spans="9:12" x14ac:dyDescent="0.2">
      <c r="I799" s="59"/>
      <c r="K799" t="str">
        <f t="shared" si="2"/>
        <v xml:space="preserve"> </v>
      </c>
      <c r="L799">
        <f t="shared" si="3"/>
        <v>0</v>
      </c>
    </row>
    <row r="800" spans="9:12" x14ac:dyDescent="0.2">
      <c r="I800" s="59"/>
      <c r="K800" t="str">
        <f t="shared" si="2"/>
        <v xml:space="preserve"> </v>
      </c>
      <c r="L800">
        <f t="shared" si="3"/>
        <v>0</v>
      </c>
    </row>
    <row r="801" spans="9:12" x14ac:dyDescent="0.2">
      <c r="I801" s="59"/>
      <c r="K801" t="str">
        <f t="shared" si="2"/>
        <v xml:space="preserve"> </v>
      </c>
      <c r="L801">
        <f t="shared" si="3"/>
        <v>0</v>
      </c>
    </row>
    <row r="802" spans="9:12" x14ac:dyDescent="0.2">
      <c r="I802" s="59"/>
      <c r="K802" t="str">
        <f t="shared" si="2"/>
        <v xml:space="preserve"> </v>
      </c>
      <c r="L802">
        <f t="shared" si="3"/>
        <v>0</v>
      </c>
    </row>
    <row r="803" spans="9:12" x14ac:dyDescent="0.2">
      <c r="I803" s="59"/>
      <c r="K803" t="str">
        <f t="shared" si="2"/>
        <v xml:space="preserve"> </v>
      </c>
      <c r="L803">
        <f t="shared" si="3"/>
        <v>0</v>
      </c>
    </row>
    <row r="804" spans="9:12" x14ac:dyDescent="0.2">
      <c r="I804" s="59"/>
      <c r="K804" t="str">
        <f t="shared" si="2"/>
        <v xml:space="preserve"> </v>
      </c>
      <c r="L804">
        <f t="shared" si="3"/>
        <v>0</v>
      </c>
    </row>
    <row r="805" spans="9:12" x14ac:dyDescent="0.2">
      <c r="I805" s="59"/>
      <c r="K805" t="str">
        <f t="shared" si="2"/>
        <v xml:space="preserve"> </v>
      </c>
      <c r="L805">
        <f t="shared" si="3"/>
        <v>0</v>
      </c>
    </row>
    <row r="806" spans="9:12" x14ac:dyDescent="0.2">
      <c r="I806" s="59"/>
      <c r="K806" t="str">
        <f t="shared" si="2"/>
        <v xml:space="preserve"> </v>
      </c>
      <c r="L806">
        <f t="shared" si="3"/>
        <v>0</v>
      </c>
    </row>
    <row r="807" spans="9:12" x14ac:dyDescent="0.2">
      <c r="I807" s="59"/>
      <c r="K807" t="str">
        <f t="shared" si="2"/>
        <v xml:space="preserve"> </v>
      </c>
      <c r="L807">
        <f t="shared" si="3"/>
        <v>0</v>
      </c>
    </row>
    <row r="808" spans="9:12" x14ac:dyDescent="0.2">
      <c r="I808" s="59"/>
      <c r="K808" t="str">
        <f t="shared" si="2"/>
        <v xml:space="preserve"> </v>
      </c>
      <c r="L808">
        <f t="shared" si="3"/>
        <v>0</v>
      </c>
    </row>
    <row r="809" spans="9:12" x14ac:dyDescent="0.2">
      <c r="I809" s="59"/>
      <c r="K809" t="str">
        <f t="shared" si="2"/>
        <v xml:space="preserve"> </v>
      </c>
      <c r="L809">
        <f t="shared" si="3"/>
        <v>0</v>
      </c>
    </row>
    <row r="810" spans="9:12" x14ac:dyDescent="0.2">
      <c r="I810" s="59"/>
      <c r="K810" t="str">
        <f t="shared" si="2"/>
        <v xml:space="preserve"> </v>
      </c>
      <c r="L810">
        <f t="shared" si="3"/>
        <v>0</v>
      </c>
    </row>
    <row r="811" spans="9:12" x14ac:dyDescent="0.2">
      <c r="I811" s="59"/>
      <c r="K811" t="str">
        <f t="shared" si="2"/>
        <v xml:space="preserve"> </v>
      </c>
      <c r="L811">
        <f t="shared" si="3"/>
        <v>0</v>
      </c>
    </row>
    <row r="812" spans="9:12" x14ac:dyDescent="0.2">
      <c r="I812" s="59"/>
      <c r="K812" t="str">
        <f t="shared" si="2"/>
        <v xml:space="preserve"> </v>
      </c>
      <c r="L812">
        <f t="shared" si="3"/>
        <v>0</v>
      </c>
    </row>
    <row r="813" spans="9:12" x14ac:dyDescent="0.2">
      <c r="I813" s="59"/>
      <c r="K813" t="str">
        <f t="shared" si="2"/>
        <v xml:space="preserve"> </v>
      </c>
      <c r="L813">
        <f t="shared" si="3"/>
        <v>0</v>
      </c>
    </row>
    <row r="814" spans="9:12" x14ac:dyDescent="0.2">
      <c r="I814" s="59"/>
      <c r="K814" t="str">
        <f t="shared" si="2"/>
        <v xml:space="preserve"> </v>
      </c>
      <c r="L814">
        <f t="shared" si="3"/>
        <v>0</v>
      </c>
    </row>
    <row r="815" spans="9:12" x14ac:dyDescent="0.2">
      <c r="I815" s="59"/>
      <c r="K815" t="str">
        <f t="shared" si="2"/>
        <v xml:space="preserve"> </v>
      </c>
      <c r="L815">
        <f t="shared" si="3"/>
        <v>0</v>
      </c>
    </row>
    <row r="816" spans="9:12" x14ac:dyDescent="0.2">
      <c r="I816" s="59"/>
      <c r="K816" t="str">
        <f t="shared" si="2"/>
        <v xml:space="preserve"> </v>
      </c>
      <c r="L816">
        <f t="shared" si="3"/>
        <v>0</v>
      </c>
    </row>
    <row r="817" spans="9:12" x14ac:dyDescent="0.2">
      <c r="I817" s="59"/>
      <c r="K817" t="str">
        <f t="shared" si="2"/>
        <v xml:space="preserve"> </v>
      </c>
      <c r="L817">
        <f t="shared" si="3"/>
        <v>0</v>
      </c>
    </row>
    <row r="818" spans="9:12" x14ac:dyDescent="0.2">
      <c r="I818" s="59"/>
      <c r="K818" t="str">
        <f t="shared" si="2"/>
        <v xml:space="preserve"> </v>
      </c>
      <c r="L818">
        <f t="shared" si="3"/>
        <v>0</v>
      </c>
    </row>
    <row r="819" spans="9:12" x14ac:dyDescent="0.2">
      <c r="I819" s="59"/>
      <c r="K819" t="str">
        <f t="shared" si="2"/>
        <v xml:space="preserve"> </v>
      </c>
      <c r="L819">
        <f t="shared" si="3"/>
        <v>0</v>
      </c>
    </row>
    <row r="820" spans="9:12" x14ac:dyDescent="0.2">
      <c r="I820" s="59"/>
      <c r="K820" t="str">
        <f t="shared" si="2"/>
        <v xml:space="preserve"> </v>
      </c>
      <c r="L820">
        <f t="shared" si="3"/>
        <v>0</v>
      </c>
    </row>
    <row r="821" spans="9:12" x14ac:dyDescent="0.2">
      <c r="I821" s="59"/>
      <c r="K821" t="str">
        <f t="shared" si="2"/>
        <v xml:space="preserve"> </v>
      </c>
      <c r="L821">
        <f t="shared" si="3"/>
        <v>0</v>
      </c>
    </row>
    <row r="822" spans="9:12" x14ac:dyDescent="0.2">
      <c r="I822" s="59"/>
      <c r="K822" t="str">
        <f t="shared" si="2"/>
        <v xml:space="preserve"> </v>
      </c>
      <c r="L822">
        <f t="shared" si="3"/>
        <v>0</v>
      </c>
    </row>
    <row r="823" spans="9:12" x14ac:dyDescent="0.2">
      <c r="I823" s="59"/>
      <c r="K823" t="str">
        <f t="shared" si="2"/>
        <v xml:space="preserve"> </v>
      </c>
      <c r="L823">
        <f t="shared" si="3"/>
        <v>0</v>
      </c>
    </row>
    <row r="824" spans="9:12" x14ac:dyDescent="0.2">
      <c r="I824" s="59"/>
      <c r="K824" t="str">
        <f t="shared" si="2"/>
        <v xml:space="preserve"> </v>
      </c>
      <c r="L824">
        <f t="shared" si="3"/>
        <v>0</v>
      </c>
    </row>
    <row r="825" spans="9:12" x14ac:dyDescent="0.2">
      <c r="I825" s="59"/>
      <c r="K825" t="str">
        <f t="shared" si="2"/>
        <v xml:space="preserve"> </v>
      </c>
      <c r="L825">
        <f t="shared" si="3"/>
        <v>0</v>
      </c>
    </row>
    <row r="826" spans="9:12" x14ac:dyDescent="0.2">
      <c r="I826" s="59"/>
      <c r="K826" t="str">
        <f t="shared" si="2"/>
        <v xml:space="preserve"> </v>
      </c>
      <c r="L826">
        <f t="shared" si="3"/>
        <v>0</v>
      </c>
    </row>
    <row r="827" spans="9:12" x14ac:dyDescent="0.2">
      <c r="I827" s="59"/>
      <c r="K827" t="str">
        <f t="shared" si="2"/>
        <v xml:space="preserve"> </v>
      </c>
      <c r="L827">
        <f t="shared" si="3"/>
        <v>0</v>
      </c>
    </row>
    <row r="828" spans="9:12" x14ac:dyDescent="0.2">
      <c r="I828" s="59"/>
      <c r="K828" t="str">
        <f t="shared" si="2"/>
        <v xml:space="preserve"> </v>
      </c>
      <c r="L828">
        <f t="shared" si="3"/>
        <v>0</v>
      </c>
    </row>
    <row r="829" spans="9:12" x14ac:dyDescent="0.2">
      <c r="I829" s="59"/>
      <c r="K829" t="str">
        <f t="shared" si="2"/>
        <v xml:space="preserve"> </v>
      </c>
      <c r="L829">
        <f t="shared" si="3"/>
        <v>0</v>
      </c>
    </row>
    <row r="830" spans="9:12" x14ac:dyDescent="0.2">
      <c r="I830" s="59"/>
      <c r="K830" t="str">
        <f t="shared" si="2"/>
        <v xml:space="preserve"> </v>
      </c>
      <c r="L830">
        <f t="shared" si="3"/>
        <v>0</v>
      </c>
    </row>
    <row r="831" spans="9:12" x14ac:dyDescent="0.2">
      <c r="I831" s="59"/>
      <c r="K831" t="str">
        <f t="shared" si="2"/>
        <v xml:space="preserve"> </v>
      </c>
      <c r="L831">
        <f t="shared" si="3"/>
        <v>0</v>
      </c>
    </row>
    <row r="832" spans="9:12" x14ac:dyDescent="0.2">
      <c r="I832" s="59"/>
      <c r="K832" t="str">
        <f t="shared" si="2"/>
        <v xml:space="preserve"> </v>
      </c>
      <c r="L832">
        <f t="shared" si="3"/>
        <v>0</v>
      </c>
    </row>
    <row r="833" spans="9:12" x14ac:dyDescent="0.2">
      <c r="I833" s="59"/>
      <c r="K833" t="str">
        <f t="shared" si="2"/>
        <v xml:space="preserve"> </v>
      </c>
      <c r="L833">
        <f t="shared" si="3"/>
        <v>0</v>
      </c>
    </row>
    <row r="834" spans="9:12" x14ac:dyDescent="0.2">
      <c r="I834" s="59"/>
      <c r="K834" t="str">
        <f t="shared" si="2"/>
        <v xml:space="preserve"> </v>
      </c>
      <c r="L834">
        <f t="shared" si="3"/>
        <v>0</v>
      </c>
    </row>
    <row r="835" spans="9:12" x14ac:dyDescent="0.2">
      <c r="I835" s="59"/>
      <c r="K835" t="str">
        <f t="shared" ref="K835:K848" si="4">CONCATENATE(A835," ",+B835)</f>
        <v xml:space="preserve"> </v>
      </c>
      <c r="L835">
        <f t="shared" ref="L835:L848" si="5">F835</f>
        <v>0</v>
      </c>
    </row>
    <row r="836" spans="9:12" x14ac:dyDescent="0.2">
      <c r="I836" s="59"/>
      <c r="K836" t="str">
        <f t="shared" si="4"/>
        <v xml:space="preserve"> </v>
      </c>
      <c r="L836">
        <f t="shared" si="5"/>
        <v>0</v>
      </c>
    </row>
    <row r="837" spans="9:12" x14ac:dyDescent="0.2">
      <c r="I837" s="59"/>
      <c r="K837" t="str">
        <f t="shared" si="4"/>
        <v xml:space="preserve"> </v>
      </c>
      <c r="L837">
        <f t="shared" si="5"/>
        <v>0</v>
      </c>
    </row>
    <row r="838" spans="9:12" x14ac:dyDescent="0.2">
      <c r="I838" s="59"/>
      <c r="K838" t="str">
        <f t="shared" si="4"/>
        <v xml:space="preserve"> </v>
      </c>
      <c r="L838">
        <f t="shared" si="5"/>
        <v>0</v>
      </c>
    </row>
    <row r="839" spans="9:12" x14ac:dyDescent="0.2">
      <c r="I839" s="59"/>
      <c r="K839" t="str">
        <f t="shared" si="4"/>
        <v xml:space="preserve"> </v>
      </c>
      <c r="L839">
        <f t="shared" si="5"/>
        <v>0</v>
      </c>
    </row>
    <row r="840" spans="9:12" x14ac:dyDescent="0.2">
      <c r="I840" s="59"/>
      <c r="K840" t="str">
        <f t="shared" si="4"/>
        <v xml:space="preserve"> </v>
      </c>
      <c r="L840">
        <f t="shared" si="5"/>
        <v>0</v>
      </c>
    </row>
    <row r="841" spans="9:12" x14ac:dyDescent="0.2">
      <c r="I841" s="59"/>
      <c r="K841" t="str">
        <f t="shared" si="4"/>
        <v xml:space="preserve"> </v>
      </c>
      <c r="L841">
        <f t="shared" si="5"/>
        <v>0</v>
      </c>
    </row>
    <row r="842" spans="9:12" x14ac:dyDescent="0.2">
      <c r="I842" s="59"/>
      <c r="K842" t="str">
        <f t="shared" si="4"/>
        <v xml:space="preserve"> </v>
      </c>
      <c r="L842">
        <f t="shared" si="5"/>
        <v>0</v>
      </c>
    </row>
    <row r="843" spans="9:12" x14ac:dyDescent="0.2">
      <c r="I843" s="59"/>
      <c r="K843" t="str">
        <f t="shared" si="4"/>
        <v xml:space="preserve"> </v>
      </c>
      <c r="L843">
        <f t="shared" si="5"/>
        <v>0</v>
      </c>
    </row>
    <row r="844" spans="9:12" x14ac:dyDescent="0.2">
      <c r="I844" s="59"/>
      <c r="K844" t="str">
        <f t="shared" si="4"/>
        <v xml:space="preserve"> </v>
      </c>
      <c r="L844">
        <f t="shared" si="5"/>
        <v>0</v>
      </c>
    </row>
    <row r="845" spans="9:12" x14ac:dyDescent="0.2">
      <c r="I845" s="59"/>
      <c r="K845" t="str">
        <f t="shared" si="4"/>
        <v xml:space="preserve"> </v>
      </c>
      <c r="L845">
        <f t="shared" si="5"/>
        <v>0</v>
      </c>
    </row>
    <row r="846" spans="9:12" x14ac:dyDescent="0.2">
      <c r="I846" s="59"/>
      <c r="K846" t="str">
        <f t="shared" si="4"/>
        <v xml:space="preserve"> </v>
      </c>
      <c r="L846">
        <f t="shared" si="5"/>
        <v>0</v>
      </c>
    </row>
    <row r="847" spans="9:12" x14ac:dyDescent="0.2">
      <c r="I847" s="59"/>
      <c r="K847" t="str">
        <f t="shared" si="4"/>
        <v xml:space="preserve"> </v>
      </c>
      <c r="L847">
        <f t="shared" si="5"/>
        <v>0</v>
      </c>
    </row>
    <row r="848" spans="9:12" x14ac:dyDescent="0.2">
      <c r="I848" s="59"/>
      <c r="K848" t="str">
        <f t="shared" si="4"/>
        <v xml:space="preserve"> </v>
      </c>
      <c r="L848">
        <f t="shared" si="5"/>
        <v>0</v>
      </c>
    </row>
    <row r="849" spans="10:10" x14ac:dyDescent="0.2">
      <c r="J849" s="59"/>
    </row>
    <row r="850" spans="10:10" x14ac:dyDescent="0.2">
      <c r="J850" s="59"/>
    </row>
    <row r="851" spans="10:10" x14ac:dyDescent="0.2">
      <c r="J851" s="59"/>
    </row>
    <row r="852" spans="10:10" x14ac:dyDescent="0.2">
      <c r="J852" s="59"/>
    </row>
    <row r="853" spans="10:10" x14ac:dyDescent="0.2">
      <c r="J853" s="59"/>
    </row>
    <row r="854" spans="10:10" x14ac:dyDescent="0.2">
      <c r="J854" s="59"/>
    </row>
    <row r="855" spans="10:10" x14ac:dyDescent="0.2">
      <c r="J855" s="59"/>
    </row>
    <row r="856" spans="10:10" x14ac:dyDescent="0.2">
      <c r="J856" s="59"/>
    </row>
    <row r="857" spans="10:10" x14ac:dyDescent="0.2">
      <c r="J857" s="59"/>
    </row>
    <row r="858" spans="10:10" x14ac:dyDescent="0.2">
      <c r="J858" s="59"/>
    </row>
    <row r="859" spans="10:10" x14ac:dyDescent="0.2">
      <c r="J859" s="59"/>
    </row>
    <row r="860" spans="10:10" x14ac:dyDescent="0.2">
      <c r="J860" s="59"/>
    </row>
    <row r="861" spans="10:10" x14ac:dyDescent="0.2">
      <c r="J861" s="59"/>
    </row>
    <row r="862" spans="10:10" x14ac:dyDescent="0.2">
      <c r="J862" s="59"/>
    </row>
    <row r="863" spans="10:10" x14ac:dyDescent="0.2">
      <c r="J863" s="59"/>
    </row>
    <row r="864" spans="10:10" x14ac:dyDescent="0.2">
      <c r="J864" s="59"/>
    </row>
    <row r="865" spans="10:10" x14ac:dyDescent="0.2">
      <c r="J865" s="59"/>
    </row>
    <row r="866" spans="10:10" x14ac:dyDescent="0.2">
      <c r="J866" s="59"/>
    </row>
    <row r="867" spans="10:10" x14ac:dyDescent="0.2">
      <c r="J867" s="59"/>
    </row>
    <row r="868" spans="10:10" x14ac:dyDescent="0.2">
      <c r="J868" s="59"/>
    </row>
    <row r="869" spans="10:10" x14ac:dyDescent="0.2">
      <c r="J869" s="59"/>
    </row>
    <row r="870" spans="10:10" x14ac:dyDescent="0.2">
      <c r="J870" s="59"/>
    </row>
    <row r="871" spans="10:10" x14ac:dyDescent="0.2">
      <c r="J871" s="59"/>
    </row>
    <row r="872" spans="10:10" x14ac:dyDescent="0.2">
      <c r="J872" s="59"/>
    </row>
    <row r="873" spans="10:10" x14ac:dyDescent="0.2">
      <c r="J873" s="59"/>
    </row>
    <row r="874" spans="10:10" x14ac:dyDescent="0.2">
      <c r="J874" s="59"/>
    </row>
    <row r="875" spans="10:10" x14ac:dyDescent="0.2">
      <c r="J875" s="59"/>
    </row>
    <row r="876" spans="10:10" x14ac:dyDescent="0.2">
      <c r="J876" s="59"/>
    </row>
    <row r="877" spans="10:10" x14ac:dyDescent="0.2">
      <c r="J877" s="59"/>
    </row>
    <row r="878" spans="10:10" x14ac:dyDescent="0.2">
      <c r="J878" s="59"/>
    </row>
    <row r="879" spans="10:10" x14ac:dyDescent="0.2">
      <c r="J879" s="59"/>
    </row>
    <row r="880" spans="10:10" x14ac:dyDescent="0.2">
      <c r="J880" s="59"/>
    </row>
    <row r="881" spans="10:10" x14ac:dyDescent="0.2">
      <c r="J881" s="59"/>
    </row>
    <row r="882" spans="10:10" x14ac:dyDescent="0.2">
      <c r="J882" s="59"/>
    </row>
    <row r="883" spans="10:10" x14ac:dyDescent="0.2">
      <c r="J883" s="59"/>
    </row>
    <row r="884" spans="10:10" x14ac:dyDescent="0.2">
      <c r="J884" s="59"/>
    </row>
    <row r="885" spans="10:10" x14ac:dyDescent="0.2">
      <c r="J885" s="59"/>
    </row>
    <row r="886" spans="10:10" x14ac:dyDescent="0.2">
      <c r="J886" s="59"/>
    </row>
    <row r="887" spans="10:10" x14ac:dyDescent="0.2">
      <c r="J887" s="59"/>
    </row>
    <row r="888" spans="10:10" x14ac:dyDescent="0.2">
      <c r="J888" s="59"/>
    </row>
    <row r="889" spans="10:10" x14ac:dyDescent="0.2">
      <c r="J889" s="59"/>
    </row>
    <row r="890" spans="10:10" x14ac:dyDescent="0.2">
      <c r="J890" s="59"/>
    </row>
    <row r="891" spans="10:10" x14ac:dyDescent="0.2">
      <c r="J891" s="59"/>
    </row>
    <row r="892" spans="10:10" x14ac:dyDescent="0.2">
      <c r="J892" s="59"/>
    </row>
    <row r="893" spans="10:10" x14ac:dyDescent="0.2">
      <c r="J893" s="59"/>
    </row>
    <row r="894" spans="10:10" x14ac:dyDescent="0.2">
      <c r="J894" s="59"/>
    </row>
    <row r="895" spans="10:10" x14ac:dyDescent="0.2">
      <c r="J895" s="59"/>
    </row>
    <row r="896" spans="10:10" x14ac:dyDescent="0.2">
      <c r="J896" s="59"/>
    </row>
    <row r="897" spans="10:10" x14ac:dyDescent="0.2">
      <c r="J897" s="59"/>
    </row>
    <row r="898" spans="10:10" x14ac:dyDescent="0.2">
      <c r="J898" s="59"/>
    </row>
    <row r="899" spans="10:10" x14ac:dyDescent="0.2">
      <c r="J899" s="59"/>
    </row>
    <row r="900" spans="10:10" x14ac:dyDescent="0.2">
      <c r="J900" s="59"/>
    </row>
    <row r="901" spans="10:10" x14ac:dyDescent="0.2">
      <c r="J901" s="59"/>
    </row>
    <row r="902" spans="10:10" x14ac:dyDescent="0.2">
      <c r="J902" s="59"/>
    </row>
    <row r="903" spans="10:10" x14ac:dyDescent="0.2">
      <c r="J903" s="59"/>
    </row>
    <row r="904" spans="10:10" x14ac:dyDescent="0.2">
      <c r="J904" s="59"/>
    </row>
    <row r="905" spans="10:10" x14ac:dyDescent="0.2">
      <c r="J905" s="59"/>
    </row>
    <row r="906" spans="10:10" x14ac:dyDescent="0.2">
      <c r="J906" s="59"/>
    </row>
    <row r="907" spans="10:10" x14ac:dyDescent="0.2">
      <c r="J907" s="59"/>
    </row>
    <row r="908" spans="10:10" x14ac:dyDescent="0.2">
      <c r="J908" s="59"/>
    </row>
    <row r="909" spans="10:10" x14ac:dyDescent="0.2">
      <c r="J909" s="59"/>
    </row>
    <row r="910" spans="10:10" x14ac:dyDescent="0.2">
      <c r="J910" s="59"/>
    </row>
    <row r="911" spans="10:10" x14ac:dyDescent="0.2">
      <c r="J911" s="59"/>
    </row>
    <row r="912" spans="10:10" x14ac:dyDescent="0.2">
      <c r="J912" s="59"/>
    </row>
    <row r="913" spans="10:10" x14ac:dyDescent="0.2">
      <c r="J913" s="59"/>
    </row>
    <row r="914" spans="10:10" x14ac:dyDescent="0.2">
      <c r="J914" s="59"/>
    </row>
    <row r="915" spans="10:10" x14ac:dyDescent="0.2">
      <c r="J915" s="59"/>
    </row>
    <row r="916" spans="10:10" x14ac:dyDescent="0.2">
      <c r="J916" s="59"/>
    </row>
    <row r="917" spans="10:10" x14ac:dyDescent="0.2">
      <c r="J917" s="59"/>
    </row>
    <row r="918" spans="10:10" x14ac:dyDescent="0.2">
      <c r="J918" s="59"/>
    </row>
    <row r="919" spans="10:10" x14ac:dyDescent="0.2">
      <c r="J919" s="59"/>
    </row>
    <row r="920" spans="10:10" x14ac:dyDescent="0.2">
      <c r="J920" s="59"/>
    </row>
    <row r="921" spans="10:10" x14ac:dyDescent="0.2">
      <c r="J921" s="59"/>
    </row>
    <row r="922" spans="10:10" x14ac:dyDescent="0.2">
      <c r="J922" s="59"/>
    </row>
    <row r="923" spans="10:10" x14ac:dyDescent="0.2">
      <c r="J923" s="59"/>
    </row>
    <row r="924" spans="10:10" x14ac:dyDescent="0.2">
      <c r="J924" s="59"/>
    </row>
    <row r="925" spans="10:10" x14ac:dyDescent="0.2">
      <c r="J925" s="59"/>
    </row>
    <row r="926" spans="10:10" x14ac:dyDescent="0.2">
      <c r="J926" s="59"/>
    </row>
    <row r="927" spans="10:10" x14ac:dyDescent="0.2">
      <c r="J927" s="59"/>
    </row>
    <row r="928" spans="10:10" x14ac:dyDescent="0.2">
      <c r="J928" s="59"/>
    </row>
    <row r="929" spans="10:10" x14ac:dyDescent="0.2">
      <c r="J929" s="59"/>
    </row>
    <row r="930" spans="10:10" x14ac:dyDescent="0.2">
      <c r="J930" s="59"/>
    </row>
    <row r="931" spans="10:10" x14ac:dyDescent="0.2">
      <c r="J931" s="59"/>
    </row>
    <row r="932" spans="10:10" x14ac:dyDescent="0.2">
      <c r="J932" s="59"/>
    </row>
    <row r="933" spans="10:10" x14ac:dyDescent="0.2">
      <c r="J933" s="59"/>
    </row>
    <row r="934" spans="10:10" x14ac:dyDescent="0.2">
      <c r="J934" s="59"/>
    </row>
    <row r="935" spans="10:10" x14ac:dyDescent="0.2">
      <c r="J935" s="59"/>
    </row>
    <row r="936" spans="10:10" x14ac:dyDescent="0.2">
      <c r="J936" s="59"/>
    </row>
    <row r="937" spans="10:10" x14ac:dyDescent="0.2">
      <c r="J937" s="59"/>
    </row>
    <row r="938" spans="10:10" x14ac:dyDescent="0.2">
      <c r="J938" s="59"/>
    </row>
    <row r="939" spans="10:10" x14ac:dyDescent="0.2">
      <c r="J939" s="59"/>
    </row>
    <row r="940" spans="10:10" x14ac:dyDescent="0.2">
      <c r="J940" s="59"/>
    </row>
    <row r="941" spans="10:10" x14ac:dyDescent="0.2">
      <c r="J941" s="59"/>
    </row>
    <row r="942" spans="10:10" x14ac:dyDescent="0.2">
      <c r="J942" s="59"/>
    </row>
    <row r="943" spans="10:10" x14ac:dyDescent="0.2">
      <c r="J943" s="59"/>
    </row>
    <row r="944" spans="10:10" x14ac:dyDescent="0.2">
      <c r="J944" s="59"/>
    </row>
    <row r="945" spans="10:10" x14ac:dyDescent="0.2">
      <c r="J945" s="59"/>
    </row>
    <row r="946" spans="10:10" x14ac:dyDescent="0.2">
      <c r="J946" s="59"/>
    </row>
    <row r="947" spans="10:10" x14ac:dyDescent="0.2">
      <c r="J947" s="59"/>
    </row>
    <row r="948" spans="10:10" x14ac:dyDescent="0.2">
      <c r="J948" s="59"/>
    </row>
    <row r="949" spans="10:10" x14ac:dyDescent="0.2">
      <c r="J949" s="59"/>
    </row>
    <row r="950" spans="10:10" x14ac:dyDescent="0.2">
      <c r="J950" s="59"/>
    </row>
    <row r="951" spans="10:10" x14ac:dyDescent="0.2">
      <c r="J951" s="59"/>
    </row>
    <row r="952" spans="10:10" x14ac:dyDescent="0.2">
      <c r="J952" s="59"/>
    </row>
    <row r="953" spans="10:10" x14ac:dyDescent="0.2">
      <c r="J953" s="59"/>
    </row>
    <row r="954" spans="10:10" x14ac:dyDescent="0.2">
      <c r="J954" s="59"/>
    </row>
    <row r="955" spans="10:10" x14ac:dyDescent="0.2">
      <c r="J955" s="59"/>
    </row>
    <row r="956" spans="10:10" x14ac:dyDescent="0.2">
      <c r="J956" s="59"/>
    </row>
    <row r="957" spans="10:10" x14ac:dyDescent="0.2">
      <c r="J957" s="59"/>
    </row>
    <row r="958" spans="10:10" x14ac:dyDescent="0.2">
      <c r="J958" s="59"/>
    </row>
    <row r="959" spans="10:10" x14ac:dyDescent="0.2">
      <c r="J959" s="59"/>
    </row>
    <row r="960" spans="10:10" x14ac:dyDescent="0.2">
      <c r="J960" s="59"/>
    </row>
    <row r="961" spans="10:10" x14ac:dyDescent="0.2">
      <c r="J961" s="59"/>
    </row>
    <row r="962" spans="10:10" x14ac:dyDescent="0.2">
      <c r="J962" s="59"/>
    </row>
    <row r="963" spans="10:10" x14ac:dyDescent="0.2">
      <c r="J963" s="59"/>
    </row>
    <row r="964" spans="10:10" x14ac:dyDescent="0.2">
      <c r="J964" s="59"/>
    </row>
    <row r="965" spans="10:10" x14ac:dyDescent="0.2">
      <c r="J965" s="59"/>
    </row>
    <row r="966" spans="10:10" x14ac:dyDescent="0.2">
      <c r="J966" s="59"/>
    </row>
    <row r="967" spans="10:10" x14ac:dyDescent="0.2">
      <c r="J967" s="59"/>
    </row>
    <row r="968" spans="10:10" x14ac:dyDescent="0.2">
      <c r="J968" s="59"/>
    </row>
    <row r="969" spans="10:10" x14ac:dyDescent="0.2">
      <c r="J969" s="59"/>
    </row>
    <row r="970" spans="10:10" x14ac:dyDescent="0.2">
      <c r="J970" s="59"/>
    </row>
    <row r="971" spans="10:10" x14ac:dyDescent="0.2">
      <c r="J971" s="59"/>
    </row>
    <row r="972" spans="10:10" x14ac:dyDescent="0.2">
      <c r="J972" s="59"/>
    </row>
    <row r="973" spans="10:10" x14ac:dyDescent="0.2">
      <c r="J973" s="59"/>
    </row>
    <row r="974" spans="10:10" x14ac:dyDescent="0.2">
      <c r="J974" s="59"/>
    </row>
    <row r="975" spans="10:10" x14ac:dyDescent="0.2">
      <c r="J975" s="59"/>
    </row>
    <row r="976" spans="10:10" x14ac:dyDescent="0.2">
      <c r="J976" s="59"/>
    </row>
    <row r="977" spans="10:10" x14ac:dyDescent="0.2">
      <c r="J977" s="59"/>
    </row>
    <row r="978" spans="10:10" x14ac:dyDescent="0.2">
      <c r="J978" s="59"/>
    </row>
    <row r="979" spans="10:10" x14ac:dyDescent="0.2">
      <c r="J979" s="59"/>
    </row>
    <row r="980" spans="10:10" x14ac:dyDescent="0.2">
      <c r="J980" s="59"/>
    </row>
    <row r="981" spans="10:10" x14ac:dyDescent="0.2">
      <c r="J981" s="59"/>
    </row>
    <row r="982" spans="10:10" x14ac:dyDescent="0.2">
      <c r="J982" s="59"/>
    </row>
    <row r="983" spans="10:10" x14ac:dyDescent="0.2">
      <c r="J983" s="59"/>
    </row>
    <row r="984" spans="10:10" x14ac:dyDescent="0.2">
      <c r="J984" s="59"/>
    </row>
    <row r="985" spans="10:10" x14ac:dyDescent="0.2">
      <c r="J985" s="59"/>
    </row>
    <row r="986" spans="10:10" x14ac:dyDescent="0.2">
      <c r="J986" s="59"/>
    </row>
    <row r="987" spans="10:10" x14ac:dyDescent="0.2">
      <c r="J987" s="59"/>
    </row>
    <row r="988" spans="10:10" x14ac:dyDescent="0.2">
      <c r="J988" s="59"/>
    </row>
    <row r="989" spans="10:10" x14ac:dyDescent="0.2">
      <c r="J989" s="59"/>
    </row>
    <row r="990" spans="10:10" x14ac:dyDescent="0.2">
      <c r="J990" s="59"/>
    </row>
    <row r="991" spans="10:10" x14ac:dyDescent="0.2">
      <c r="J991" s="59"/>
    </row>
    <row r="992" spans="10:10" x14ac:dyDescent="0.2">
      <c r="J992" s="59"/>
    </row>
    <row r="993" spans="10:10" x14ac:dyDescent="0.2">
      <c r="J993" s="59"/>
    </row>
    <row r="994" spans="10:10" x14ac:dyDescent="0.2">
      <c r="J994" s="59"/>
    </row>
    <row r="995" spans="10:10" x14ac:dyDescent="0.2">
      <c r="J995" s="59"/>
    </row>
    <row r="996" spans="10:10" x14ac:dyDescent="0.2">
      <c r="J996" s="59"/>
    </row>
    <row r="997" spans="10:10" x14ac:dyDescent="0.2">
      <c r="J997" s="59"/>
    </row>
    <row r="998" spans="10:10" x14ac:dyDescent="0.2">
      <c r="J998" s="59"/>
    </row>
    <row r="999" spans="10:10" x14ac:dyDescent="0.2">
      <c r="J999" s="59"/>
    </row>
    <row r="1000" spans="10:10" x14ac:dyDescent="0.2">
      <c r="J1000" s="59"/>
    </row>
    <row r="1001" spans="10:10" x14ac:dyDescent="0.2">
      <c r="J1001" s="59"/>
    </row>
    <row r="1002" spans="10:10" x14ac:dyDescent="0.2">
      <c r="J1002" s="59"/>
    </row>
    <row r="1003" spans="10:10" x14ac:dyDescent="0.2">
      <c r="J1003" s="59"/>
    </row>
    <row r="1004" spans="10:10" x14ac:dyDescent="0.2">
      <c r="J1004" s="59"/>
    </row>
    <row r="1005" spans="10:10" x14ac:dyDescent="0.2">
      <c r="J1005" s="59"/>
    </row>
    <row r="1006" spans="10:10" x14ac:dyDescent="0.2">
      <c r="J1006" s="59"/>
    </row>
    <row r="1007" spans="10:10" x14ac:dyDescent="0.2">
      <c r="J1007" s="59"/>
    </row>
    <row r="1008" spans="10:10" x14ac:dyDescent="0.2">
      <c r="J1008" s="59"/>
    </row>
    <row r="1009" spans="10:10" x14ac:dyDescent="0.2">
      <c r="J1009" s="59"/>
    </row>
    <row r="1010" spans="10:10" x14ac:dyDescent="0.2">
      <c r="J1010" s="59"/>
    </row>
    <row r="1011" spans="10:10" x14ac:dyDescent="0.2">
      <c r="J1011" s="59"/>
    </row>
    <row r="1012" spans="10:10" x14ac:dyDescent="0.2">
      <c r="J1012" s="59"/>
    </row>
    <row r="1013" spans="10:10" x14ac:dyDescent="0.2">
      <c r="J1013" s="59"/>
    </row>
    <row r="1014" spans="10:10" x14ac:dyDescent="0.2">
      <c r="J1014" s="59"/>
    </row>
    <row r="1015" spans="10:10" x14ac:dyDescent="0.2">
      <c r="J1015" s="59"/>
    </row>
    <row r="1016" spans="10:10" x14ac:dyDescent="0.2">
      <c r="J1016" s="59"/>
    </row>
    <row r="1017" spans="10:10" x14ac:dyDescent="0.2">
      <c r="J1017" s="59"/>
    </row>
    <row r="1018" spans="10:10" x14ac:dyDescent="0.2">
      <c r="J1018" s="59"/>
    </row>
    <row r="1019" spans="10:10" x14ac:dyDescent="0.2">
      <c r="J1019" s="59"/>
    </row>
    <row r="1020" spans="10:10" x14ac:dyDescent="0.2">
      <c r="J1020" s="59"/>
    </row>
    <row r="1021" spans="10:10" x14ac:dyDescent="0.2">
      <c r="J1021" s="59"/>
    </row>
    <row r="1022" spans="10:10" x14ac:dyDescent="0.2">
      <c r="J1022" s="59"/>
    </row>
  </sheetData>
  <autoFilter ref="A1:L1022" xr:uid="{00000000-0009-0000-0000-000003000000}">
    <sortState ref="A2:L1022">
      <sortCondition ref="K1:K1022"/>
    </sortState>
  </autoFilter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Final ranking</vt:lpstr>
      <vt:lpstr>Calculator</vt:lpstr>
      <vt:lpstr>Calculator AG</vt:lpstr>
      <vt:lpstr>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Barberis Negra</dc:creator>
  <cp:lastModifiedBy>Nicola Barberis Negra</cp:lastModifiedBy>
  <dcterms:created xsi:type="dcterms:W3CDTF">2018-05-25T08:56:32Z</dcterms:created>
  <dcterms:modified xsi:type="dcterms:W3CDTF">2018-10-17T10:04:03Z</dcterms:modified>
</cp:coreProperties>
</file>